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7" r:id="rId2"/>
  </sheets>
  <calcPr calcId="145621"/>
</workbook>
</file>

<file path=xl/calcChain.xml><?xml version="1.0" encoding="utf-8"?>
<calcChain xmlns="http://schemas.openxmlformats.org/spreadsheetml/2006/main">
  <c r="V11" i="7" l="1"/>
  <c r="O14" i="7" l="1"/>
  <c r="N14" i="7"/>
  <c r="M14" i="7"/>
  <c r="L14" i="7"/>
  <c r="K14" i="7"/>
  <c r="AG5" i="7"/>
  <c r="AS11" i="7"/>
  <c r="AQ11" i="7"/>
  <c r="AR11" i="7" s="1"/>
  <c r="AP11" i="7"/>
  <c r="AO11" i="7"/>
  <c r="AN11" i="7"/>
  <c r="AM11" i="7"/>
  <c r="AG11" i="7"/>
  <c r="K16" i="7" s="1"/>
  <c r="AE11" i="7"/>
  <c r="I16" i="7" s="1"/>
  <c r="AD11" i="7"/>
  <c r="AC11" i="7"/>
  <c r="G16" i="7" s="1"/>
  <c r="AB11" i="7"/>
  <c r="AA11" i="7"/>
  <c r="E16" i="7" s="1"/>
  <c r="W11" i="7"/>
  <c r="U11" i="7"/>
  <c r="T11" i="7"/>
  <c r="S11" i="7"/>
  <c r="R11" i="7"/>
  <c r="Q11" i="7"/>
  <c r="K11" i="7"/>
  <c r="K15" i="7" s="1"/>
  <c r="I11" i="7"/>
  <c r="H11" i="7"/>
  <c r="H15" i="7" s="1"/>
  <c r="G11" i="7"/>
  <c r="G15" i="7" s="1"/>
  <c r="G17" i="7" s="1"/>
  <c r="F11" i="7"/>
  <c r="F15" i="7" s="1"/>
  <c r="E11" i="7"/>
  <c r="E15" i="7" s="1"/>
  <c r="E17" i="7" s="1"/>
  <c r="I15" i="7" l="1"/>
  <c r="J11" i="7"/>
  <c r="N15" i="7"/>
  <c r="L15" i="7"/>
  <c r="M15" i="7"/>
  <c r="K17" i="7"/>
  <c r="F16" i="7"/>
  <c r="L16" i="7" s="1"/>
  <c r="H16" i="7"/>
  <c r="M16" i="7" s="1"/>
  <c r="F17" i="7"/>
  <c r="O16" i="7"/>
  <c r="J16" i="7"/>
  <c r="AF11" i="7"/>
  <c r="AQ14" i="6"/>
  <c r="AP14" i="6"/>
  <c r="AO14" i="6"/>
  <c r="AN14" i="6"/>
  <c r="AM14" i="6"/>
  <c r="AL14" i="6"/>
  <c r="AA14" i="6"/>
  <c r="Z14" i="6"/>
  <c r="Y14" i="6"/>
  <c r="X14" i="6"/>
  <c r="W14" i="6"/>
  <c r="V14" i="6"/>
  <c r="U14" i="6"/>
  <c r="O14" i="6"/>
  <c r="O19" i="6" s="1"/>
  <c r="O22" i="6" s="1"/>
  <c r="M14" i="6"/>
  <c r="L14" i="6"/>
  <c r="K14" i="6"/>
  <c r="J14" i="6"/>
  <c r="I14" i="6"/>
  <c r="H14" i="6"/>
  <c r="H19" i="6" s="1"/>
  <c r="G14" i="6"/>
  <c r="G19" i="6" s="1"/>
  <c r="G22" i="6" s="1"/>
  <c r="F14" i="6"/>
  <c r="F19" i="6" s="1"/>
  <c r="E14" i="6"/>
  <c r="E19" i="6" s="1"/>
  <c r="E22" i="6" s="1"/>
  <c r="I17" i="7" l="1"/>
  <c r="O15" i="7"/>
  <c r="J15" i="7"/>
  <c r="H17" i="7"/>
  <c r="M17" i="7" s="1"/>
  <c r="N16" i="7"/>
  <c r="N17" i="7"/>
  <c r="L17" i="7"/>
  <c r="D16" i="6"/>
  <c r="N14" i="6"/>
  <c r="N19" i="6" s="1"/>
  <c r="I19" i="6"/>
  <c r="M19" i="6" s="1"/>
  <c r="F22" i="6"/>
  <c r="K22" i="6" s="1"/>
  <c r="K19" i="6"/>
  <c r="H22" i="6"/>
  <c r="L22" i="6" s="1"/>
  <c r="L19" i="6"/>
  <c r="O17" i="7" l="1"/>
  <c r="J17" i="7"/>
  <c r="I22" i="6"/>
  <c r="M22" i="6" s="1"/>
  <c r="N22" i="6" l="1"/>
</calcChain>
</file>

<file path=xl/sharedStrings.xml><?xml version="1.0" encoding="utf-8"?>
<sst xmlns="http://schemas.openxmlformats.org/spreadsheetml/2006/main" count="213" uniqueCount="84">
  <si>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</si>
  <si>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</si>
  <si>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</si>
  <si>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</si>
  <si>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</si>
  <si>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</si>
  <si>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</si>
  <si>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</si>
  <si>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</si>
  <si>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</si>
  <si>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</si>
  <si>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</si>
  <si>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</si>
  <si>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</si>
  <si>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</si>
  <si>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</si>
  <si>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</si>
  <si>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</si>
  <si>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</si>
  <si>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</si>
  <si>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</si>
  <si>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</si>
  <si>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</si>
  <si>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</si>
  <si>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</si>
  <si>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</si>
  <si>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</si>
  <si>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SMJ</t>
  </si>
  <si>
    <t>6.</t>
  </si>
  <si>
    <t>H</t>
  </si>
  <si>
    <t>K</t>
  </si>
  <si>
    <t>SMJ = Seinäjoen Maila-Jussit  (1932),  kasvattajaseura</t>
  </si>
  <si>
    <t>IL</t>
  </si>
  <si>
    <t>JymyJussit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</si>
  <si>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</si>
  <si>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</si>
  <si>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</si>
  <si>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</si>
  <si>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</si>
  <si>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</si>
  <si>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</si>
  <si>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</si>
  <si>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</si>
  <si>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</si>
  <si>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</si>
  <si>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</si>
  <si>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</si>
  <si>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</si>
  <si>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</si>
  <si>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</si>
  <si>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</si>
  <si>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</si>
  <si>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Ottelu</t>
  </si>
  <si>
    <t>1.  ottelu</t>
  </si>
  <si>
    <t>Lyöty</t>
  </si>
  <si>
    <t>Tuotu</t>
  </si>
  <si>
    <t>KAIKKI</t>
  </si>
  <si>
    <t>Kunnari</t>
  </si>
  <si>
    <t>JymyJussit = Seinäjoen JymyJussit  (2012)</t>
  </si>
  <si>
    <t>Oskari Mäkelä</t>
  </si>
  <si>
    <t>31.10.2000   Seinäjoki</t>
  </si>
  <si>
    <t>16.08. 2018  JymyJussit - KPL  2-1  (5-8, 12-5, 1-0)</t>
  </si>
  <si>
    <t xml:space="preserve">  17 v   9 kk 16 pv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</si>
  <si>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</si>
  <si>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</si>
  <si>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</si>
  <si>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</si>
  <si>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</si>
  <si>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</si>
  <si>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YKV</t>
  </si>
  <si>
    <t>YKV = Ylistaron Kilpa-Veljet  (1945)</t>
  </si>
  <si>
    <t>7.</t>
  </si>
  <si>
    <t>2.</t>
  </si>
  <si>
    <t>18.07. 2020  KaMa - JymyJussit  2-0  (7-3, 6-2)</t>
  </si>
  <si>
    <t>2.  ottelu</t>
  </si>
  <si>
    <t xml:space="preserve">  19 v   8 kk 18 pv</t>
  </si>
  <si>
    <t>APV</t>
  </si>
  <si>
    <t>ykköspesis</t>
  </si>
  <si>
    <t>APV = Alavuden Peli-Veikot  (1953)</t>
  </si>
  <si>
    <t>8.</t>
  </si>
  <si>
    <t>ENSIMMÄISET RUNKOSARJASSA</t>
  </si>
  <si>
    <t>ENSIMMÄISET PUDOTUSPELEISSÄ</t>
  </si>
  <si>
    <t>YLEISÖ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</si>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</sst>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 applyAlignment="1">
      <alignment horizontal="left"/>
    </xf>
    <xf numFmtId="0" fontId="7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5" borderId="3" xfId="0" applyFont="1" applyFill="1" applyBorder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0" fontId="2" fillId="6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6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6" fillId="5" borderId="0" xfId="0" applyFont="1" applyFill="1" applyBorder="1"/>
    <xf numFmtId="0" fontId="6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5" borderId="1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4" fontId="2" fillId="5" borderId="0" xfId="0" applyNumberFormat="1" applyFont="1" applyFill="1" applyBorder="1"/>
    <xf numFmtId="14" fontId="2" fillId="5" borderId="5" xfId="0" applyNumberFormat="1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3"/>
  <sheetViews>
    <sheetView tabSelected="1" zoomScale="83" zoomScaleNormal="83" workbookViewId="0"/>
  </sheetViews>
  <sheetFormatPr defaultRowHeight="15" x14ac:dyDescent="0.25"/>
  <cols>
    <col min="1" max="1" width="0.7109375" style="66" customWidth="1"/>
    <col min="2" max="2" width="6.7109375" style="64" customWidth="1"/>
    <col min="3" max="3" width="6.140625" style="65" customWidth="1"/>
    <col min="4" max="4" width="11.710937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2.7109375" style="65" customWidth="1"/>
    <col min="35" max="35" width="12.42578125" style="65" customWidth="1"/>
    <col min="36" max="36" width="11.5703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8"/>
      <c r="B1" s="42" t="s">
        <v>59</v>
      </c>
      <c r="C1" s="2"/>
      <c r="D1" s="3"/>
      <c r="E1" s="4" t="s">
        <v>60</v>
      </c>
      <c r="F1" s="4"/>
      <c r="G1" s="24"/>
      <c r="H1" s="24"/>
      <c r="I1" s="25"/>
      <c r="J1" s="25"/>
      <c r="K1" s="25"/>
      <c r="L1" s="24"/>
      <c r="M1" s="25"/>
      <c r="N1" s="25"/>
      <c r="O1" s="25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69"/>
    </row>
    <row r="2" spans="1:44" s="31" customFormat="1" ht="15" customHeight="1" x14ac:dyDescent="0.25">
      <c r="A2" s="70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30" t="s">
        <v>34</v>
      </c>
      <c r="Q2" s="23"/>
      <c r="R2" s="23"/>
      <c r="S2" s="29"/>
      <c r="T2" s="6"/>
      <c r="U2" s="30" t="s">
        <v>9</v>
      </c>
      <c r="V2" s="23"/>
      <c r="W2" s="23"/>
      <c r="X2" s="23"/>
      <c r="Y2" s="23"/>
      <c r="Z2" s="9"/>
      <c r="AA2" s="6"/>
      <c r="AB2" s="19" t="s">
        <v>35</v>
      </c>
      <c r="AC2" s="30"/>
      <c r="AD2" s="23"/>
      <c r="AE2" s="29"/>
      <c r="AF2" s="6"/>
      <c r="AG2" s="19" t="s">
        <v>36</v>
      </c>
      <c r="AH2" s="23"/>
      <c r="AI2" s="23"/>
      <c r="AJ2" s="9"/>
      <c r="AK2" s="6"/>
      <c r="AL2" s="19" t="s">
        <v>37</v>
      </c>
      <c r="AM2" s="30"/>
      <c r="AN2" s="23"/>
      <c r="AO2" s="71" t="s">
        <v>38</v>
      </c>
      <c r="AP2" s="23"/>
      <c r="AQ2" s="9"/>
      <c r="AR2" s="69"/>
    </row>
    <row r="3" spans="1:44" s="31" customFormat="1" ht="15" customHeight="1" x14ac:dyDescent="0.25">
      <c r="A3" s="7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39</v>
      </c>
      <c r="AH3" s="7" t="s">
        <v>40</v>
      </c>
      <c r="AI3" s="9" t="s">
        <v>41</v>
      </c>
      <c r="AJ3" s="7" t="s">
        <v>42</v>
      </c>
      <c r="AK3" s="10"/>
      <c r="AL3" s="7" t="s">
        <v>32</v>
      </c>
      <c r="AM3" s="7" t="s">
        <v>43</v>
      </c>
      <c r="AN3" s="9" t="s">
        <v>44</v>
      </c>
      <c r="AO3" s="9" t="s">
        <v>30</v>
      </c>
      <c r="AP3" s="11" t="s">
        <v>29</v>
      </c>
      <c r="AQ3" s="7" t="s">
        <v>45</v>
      </c>
      <c r="AR3" s="69"/>
    </row>
    <row r="4" spans="1:44" s="31" customFormat="1" ht="15" customHeight="1" x14ac:dyDescent="0.25">
      <c r="A4" s="70"/>
      <c r="B4" s="58">
        <v>2017</v>
      </c>
      <c r="C4" s="58" t="s">
        <v>28</v>
      </c>
      <c r="D4" s="59" t="s">
        <v>27</v>
      </c>
      <c r="E4" s="21"/>
      <c r="F4" s="72" t="s">
        <v>46</v>
      </c>
      <c r="G4" s="33"/>
      <c r="H4" s="32"/>
      <c r="I4" s="59"/>
      <c r="J4" s="59"/>
      <c r="K4" s="59"/>
      <c r="L4" s="59"/>
      <c r="M4" s="58"/>
      <c r="N4" s="58"/>
      <c r="O4" s="62"/>
      <c r="P4" s="7"/>
      <c r="Q4" s="7"/>
      <c r="R4" s="7"/>
      <c r="S4" s="7"/>
      <c r="T4" s="10"/>
      <c r="U4" s="12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73"/>
      <c r="AH4" s="73"/>
      <c r="AI4" s="73"/>
      <c r="AJ4" s="73"/>
      <c r="AK4" s="10"/>
      <c r="AL4" s="12"/>
      <c r="AM4" s="73"/>
      <c r="AN4" s="13"/>
      <c r="AO4" s="13"/>
      <c r="AP4" s="14"/>
      <c r="AQ4" s="12"/>
      <c r="AR4" s="69"/>
    </row>
    <row r="5" spans="1:44" s="31" customFormat="1" ht="15" customHeight="1" x14ac:dyDescent="0.25">
      <c r="A5" s="70"/>
      <c r="B5" s="58">
        <v>2018</v>
      </c>
      <c r="C5" s="58" t="s">
        <v>68</v>
      </c>
      <c r="D5" s="59" t="s">
        <v>27</v>
      </c>
      <c r="E5" s="21"/>
      <c r="F5" s="72" t="s">
        <v>46</v>
      </c>
      <c r="G5" s="33"/>
      <c r="H5" s="32"/>
      <c r="I5" s="59"/>
      <c r="J5" s="59"/>
      <c r="K5" s="59"/>
      <c r="L5" s="59"/>
      <c r="M5" s="58"/>
      <c r="N5" s="58"/>
      <c r="O5" s="22"/>
      <c r="P5" s="7"/>
      <c r="Q5" s="7"/>
      <c r="R5" s="7"/>
      <c r="S5" s="7"/>
      <c r="T5" s="10"/>
      <c r="U5" s="12"/>
      <c r="V5" s="12"/>
      <c r="W5" s="13"/>
      <c r="X5" s="12"/>
      <c r="Y5" s="12"/>
      <c r="Z5" s="34"/>
      <c r="AA5" s="10"/>
      <c r="AB5" s="7"/>
      <c r="AC5" s="7"/>
      <c r="AD5" s="7"/>
      <c r="AE5" s="7"/>
      <c r="AF5" s="10"/>
      <c r="AG5" s="73"/>
      <c r="AH5" s="73"/>
      <c r="AI5" s="73"/>
      <c r="AJ5" s="73"/>
      <c r="AK5" s="10"/>
      <c r="AL5" s="12"/>
      <c r="AM5" s="73"/>
      <c r="AN5" s="13"/>
      <c r="AO5" s="13"/>
      <c r="AP5" s="14"/>
      <c r="AQ5" s="12"/>
      <c r="AR5" s="69"/>
    </row>
    <row r="6" spans="1:44" s="31" customFormat="1" ht="15" customHeight="1" x14ac:dyDescent="0.25">
      <c r="A6" s="70"/>
      <c r="B6" s="12">
        <v>2018</v>
      </c>
      <c r="C6" s="14" t="s">
        <v>28</v>
      </c>
      <c r="D6" s="1" t="s">
        <v>33</v>
      </c>
      <c r="E6" s="12">
        <v>1</v>
      </c>
      <c r="F6" s="12">
        <v>0</v>
      </c>
      <c r="G6" s="12">
        <v>0</v>
      </c>
      <c r="H6" s="12">
        <v>0</v>
      </c>
      <c r="I6" s="12">
        <v>3</v>
      </c>
      <c r="J6" s="12">
        <v>2</v>
      </c>
      <c r="K6" s="12">
        <v>1</v>
      </c>
      <c r="L6" s="12">
        <v>0</v>
      </c>
      <c r="M6" s="12">
        <v>0</v>
      </c>
      <c r="N6" s="34">
        <v>0.375</v>
      </c>
      <c r="O6" s="22">
        <v>8</v>
      </c>
      <c r="P6" s="7"/>
      <c r="Q6" s="7"/>
      <c r="R6" s="7"/>
      <c r="S6" s="7"/>
      <c r="T6" s="10"/>
      <c r="U6" s="12"/>
      <c r="V6" s="12"/>
      <c r="W6" s="13"/>
      <c r="X6" s="12"/>
      <c r="Y6" s="12"/>
      <c r="Z6" s="34"/>
      <c r="AA6" s="10"/>
      <c r="AB6" s="7"/>
      <c r="AC6" s="7"/>
      <c r="AD6" s="7"/>
      <c r="AE6" s="7"/>
      <c r="AF6" s="10"/>
      <c r="AG6" s="73"/>
      <c r="AH6" s="73"/>
      <c r="AI6" s="73"/>
      <c r="AJ6" s="73"/>
      <c r="AK6" s="10"/>
      <c r="AL6" s="12"/>
      <c r="AM6" s="73"/>
      <c r="AN6" s="13"/>
      <c r="AO6" s="13"/>
      <c r="AP6" s="14"/>
      <c r="AQ6" s="12"/>
      <c r="AR6" s="69"/>
    </row>
    <row r="7" spans="1:44" s="31" customFormat="1" ht="15" customHeight="1" x14ac:dyDescent="0.25">
      <c r="A7" s="70"/>
      <c r="B7" s="58">
        <v>2019</v>
      </c>
      <c r="C7" s="58" t="s">
        <v>28</v>
      </c>
      <c r="D7" s="59" t="s">
        <v>69</v>
      </c>
      <c r="E7" s="21"/>
      <c r="F7" s="72" t="s">
        <v>46</v>
      </c>
      <c r="G7" s="33"/>
      <c r="H7" s="32"/>
      <c r="I7" s="59"/>
      <c r="J7" s="59"/>
      <c r="K7" s="59"/>
      <c r="L7" s="59"/>
      <c r="M7" s="58"/>
      <c r="N7" s="58"/>
      <c r="O7" s="22"/>
      <c r="P7" s="7"/>
      <c r="Q7" s="7"/>
      <c r="R7" s="7"/>
      <c r="S7" s="7"/>
      <c r="T7" s="10"/>
      <c r="U7" s="12"/>
      <c r="V7" s="12"/>
      <c r="W7" s="13"/>
      <c r="X7" s="12"/>
      <c r="Y7" s="12"/>
      <c r="Z7" s="34"/>
      <c r="AA7" s="10"/>
      <c r="AB7" s="7"/>
      <c r="AC7" s="7"/>
      <c r="AD7" s="7"/>
      <c r="AE7" s="7"/>
      <c r="AF7" s="10"/>
      <c r="AG7" s="73"/>
      <c r="AH7" s="73"/>
      <c r="AI7" s="73"/>
      <c r="AJ7" s="73"/>
      <c r="AK7" s="10"/>
      <c r="AL7" s="12"/>
      <c r="AM7" s="73"/>
      <c r="AN7" s="13"/>
      <c r="AO7" s="13"/>
      <c r="AP7" s="14"/>
      <c r="AQ7" s="12"/>
      <c r="AR7" s="69"/>
    </row>
    <row r="8" spans="1:44" s="31" customFormat="1" ht="15" customHeight="1" x14ac:dyDescent="0.25">
      <c r="A8" s="70"/>
      <c r="B8" s="58">
        <v>2019</v>
      </c>
      <c r="C8" s="58" t="s">
        <v>72</v>
      </c>
      <c r="D8" s="59" t="s">
        <v>27</v>
      </c>
      <c r="E8" s="21"/>
      <c r="F8" s="72" t="s">
        <v>46</v>
      </c>
      <c r="G8" s="33"/>
      <c r="H8" s="32"/>
      <c r="I8" s="59"/>
      <c r="J8" s="59"/>
      <c r="K8" s="59"/>
      <c r="L8" s="59"/>
      <c r="M8" s="58"/>
      <c r="N8" s="58"/>
      <c r="O8" s="22"/>
      <c r="P8" s="7"/>
      <c r="Q8" s="7"/>
      <c r="R8" s="7"/>
      <c r="S8" s="7"/>
      <c r="T8" s="10"/>
      <c r="U8" s="12"/>
      <c r="V8" s="12"/>
      <c r="W8" s="13"/>
      <c r="X8" s="12"/>
      <c r="Y8" s="12"/>
      <c r="Z8" s="34"/>
      <c r="AA8" s="10"/>
      <c r="AB8" s="7"/>
      <c r="AC8" s="7"/>
      <c r="AD8" s="7"/>
      <c r="AE8" s="7"/>
      <c r="AF8" s="10"/>
      <c r="AG8" s="73"/>
      <c r="AH8" s="73"/>
      <c r="AI8" s="73"/>
      <c r="AJ8" s="73"/>
      <c r="AK8" s="10"/>
      <c r="AL8" s="12"/>
      <c r="AM8" s="73"/>
      <c r="AN8" s="13"/>
      <c r="AO8" s="13"/>
      <c r="AP8" s="14"/>
      <c r="AQ8" s="12"/>
      <c r="AR8" s="69"/>
    </row>
    <row r="9" spans="1:44" s="31" customFormat="1" ht="15" customHeight="1" x14ac:dyDescent="0.25">
      <c r="A9" s="70"/>
      <c r="B9" s="129">
        <v>2020</v>
      </c>
      <c r="C9" s="129" t="s">
        <v>68</v>
      </c>
      <c r="D9" s="102" t="s">
        <v>76</v>
      </c>
      <c r="E9" s="129"/>
      <c r="F9" s="130" t="s">
        <v>77</v>
      </c>
      <c r="G9" s="131"/>
      <c r="H9" s="132"/>
      <c r="I9" s="129"/>
      <c r="J9" s="132"/>
      <c r="K9" s="132"/>
      <c r="L9" s="132"/>
      <c r="M9" s="101"/>
      <c r="N9" s="133"/>
      <c r="O9" s="62"/>
      <c r="P9" s="7"/>
      <c r="Q9" s="7"/>
      <c r="R9" s="7"/>
      <c r="S9" s="7"/>
      <c r="T9" s="10"/>
      <c r="U9" s="12"/>
      <c r="V9" s="12"/>
      <c r="W9" s="13"/>
      <c r="X9" s="12"/>
      <c r="Y9" s="12"/>
      <c r="Z9" s="106"/>
      <c r="AA9" s="10"/>
      <c r="AB9" s="7"/>
      <c r="AC9" s="7"/>
      <c r="AD9" s="7"/>
      <c r="AE9" s="7"/>
      <c r="AF9" s="10"/>
      <c r="AG9" s="73"/>
      <c r="AH9" s="73"/>
      <c r="AI9" s="73"/>
      <c r="AJ9" s="73"/>
      <c r="AK9" s="10"/>
      <c r="AL9" s="12"/>
      <c r="AM9" s="73"/>
      <c r="AN9" s="13"/>
      <c r="AO9" s="13"/>
      <c r="AP9" s="14"/>
      <c r="AQ9" s="12"/>
      <c r="AR9" s="69"/>
    </row>
    <row r="10" spans="1:44" s="31" customFormat="1" ht="15" customHeight="1" x14ac:dyDescent="0.25">
      <c r="A10" s="70"/>
      <c r="B10" s="12">
        <v>2020</v>
      </c>
      <c r="C10" s="12" t="s">
        <v>71</v>
      </c>
      <c r="D10" s="1" t="s">
        <v>33</v>
      </c>
      <c r="E10" s="12">
        <v>7</v>
      </c>
      <c r="F10" s="12">
        <v>0</v>
      </c>
      <c r="G10" s="12">
        <v>1</v>
      </c>
      <c r="H10" s="12">
        <v>0</v>
      </c>
      <c r="I10" s="12">
        <v>7</v>
      </c>
      <c r="J10" s="12">
        <v>5</v>
      </c>
      <c r="K10" s="12">
        <v>0</v>
      </c>
      <c r="L10" s="12">
        <v>1</v>
      </c>
      <c r="M10" s="12">
        <v>1</v>
      </c>
      <c r="N10" s="34">
        <v>0.31809999999999999</v>
      </c>
      <c r="O10" s="20">
        <v>22</v>
      </c>
      <c r="P10" s="43"/>
      <c r="Q10" s="7"/>
      <c r="R10" s="7"/>
      <c r="S10" s="7"/>
      <c r="T10" s="69"/>
      <c r="U10" s="12"/>
      <c r="V10" s="12"/>
      <c r="W10" s="13"/>
      <c r="X10" s="12"/>
      <c r="Y10" s="12"/>
      <c r="Z10" s="106"/>
      <c r="AA10" s="20"/>
      <c r="AB10" s="7"/>
      <c r="AC10" s="7"/>
      <c r="AD10" s="7"/>
      <c r="AE10" s="7"/>
      <c r="AF10" s="10"/>
      <c r="AG10" s="73"/>
      <c r="AH10" s="73"/>
      <c r="AI10" s="73"/>
      <c r="AJ10" s="73"/>
      <c r="AK10" s="10"/>
      <c r="AL10" s="12"/>
      <c r="AM10" s="73"/>
      <c r="AN10" s="13"/>
      <c r="AO10" s="13"/>
      <c r="AP10" s="14"/>
      <c r="AQ10" s="12"/>
      <c r="AR10" s="69"/>
    </row>
    <row r="11" spans="1:44" s="31" customFormat="1" ht="15" customHeight="1" x14ac:dyDescent="0.25">
      <c r="A11" s="70"/>
      <c r="B11" s="129">
        <v>2021</v>
      </c>
      <c r="C11" s="129" t="s">
        <v>79</v>
      </c>
      <c r="D11" s="102" t="s">
        <v>76</v>
      </c>
      <c r="E11" s="129"/>
      <c r="F11" s="130" t="s">
        <v>77</v>
      </c>
      <c r="G11" s="131"/>
      <c r="H11" s="132"/>
      <c r="I11" s="129"/>
      <c r="J11" s="132"/>
      <c r="K11" s="132"/>
      <c r="L11" s="132"/>
      <c r="M11" s="101"/>
      <c r="N11" s="133"/>
      <c r="O11" s="62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106"/>
      <c r="AA11" s="10"/>
      <c r="AB11" s="7"/>
      <c r="AC11" s="7"/>
      <c r="AD11" s="7"/>
      <c r="AE11" s="7"/>
      <c r="AF11" s="10"/>
      <c r="AG11" s="73"/>
      <c r="AH11" s="73"/>
      <c r="AI11" s="73"/>
      <c r="AJ11" s="73"/>
      <c r="AK11" s="10"/>
      <c r="AL11" s="12"/>
      <c r="AM11" s="73"/>
      <c r="AN11" s="13"/>
      <c r="AO11" s="13"/>
      <c r="AP11" s="14"/>
      <c r="AQ11" s="12"/>
      <c r="AR11" s="69"/>
    </row>
    <row r="12" spans="1:44" s="31" customFormat="1" ht="15" customHeight="1" x14ac:dyDescent="0.25">
      <c r="A12" s="70"/>
      <c r="B12" s="58">
        <v>2022</v>
      </c>
      <c r="C12" s="58" t="s">
        <v>71</v>
      </c>
      <c r="D12" s="59" t="s">
        <v>69</v>
      </c>
      <c r="E12" s="21"/>
      <c r="F12" s="72" t="s">
        <v>46</v>
      </c>
      <c r="G12" s="33"/>
      <c r="H12" s="32"/>
      <c r="I12" s="59"/>
      <c r="J12" s="59"/>
      <c r="K12" s="59"/>
      <c r="L12" s="59"/>
      <c r="M12" s="58"/>
      <c r="N12" s="58"/>
      <c r="O12" s="22"/>
      <c r="P12" s="7"/>
      <c r="Q12" s="7"/>
      <c r="R12" s="7"/>
      <c r="S12" s="7"/>
      <c r="T12" s="10"/>
      <c r="U12" s="12"/>
      <c r="V12" s="12"/>
      <c r="W12" s="13"/>
      <c r="X12" s="12"/>
      <c r="Y12" s="12"/>
      <c r="Z12" s="34"/>
      <c r="AA12" s="10"/>
      <c r="AB12" s="7"/>
      <c r="AC12" s="7"/>
      <c r="AD12" s="7"/>
      <c r="AE12" s="7"/>
      <c r="AF12" s="10"/>
      <c r="AG12" s="73"/>
      <c r="AH12" s="73"/>
      <c r="AI12" s="73"/>
      <c r="AJ12" s="73"/>
      <c r="AK12" s="10"/>
      <c r="AL12" s="12"/>
      <c r="AM12" s="73"/>
      <c r="AN12" s="13"/>
      <c r="AO12" s="13"/>
      <c r="AP12" s="14"/>
      <c r="AQ12" s="12"/>
      <c r="AR12" s="69"/>
    </row>
    <row r="13" spans="1:44" s="31" customFormat="1" ht="15" customHeight="1" x14ac:dyDescent="0.25">
      <c r="A13" s="70"/>
      <c r="B13" s="129">
        <v>2022</v>
      </c>
      <c r="C13" s="129" t="s">
        <v>83</v>
      </c>
      <c r="D13" s="102" t="s">
        <v>76</v>
      </c>
      <c r="E13" s="129"/>
      <c r="F13" s="130" t="s">
        <v>77</v>
      </c>
      <c r="G13" s="131"/>
      <c r="H13" s="132"/>
      <c r="I13" s="129"/>
      <c r="J13" s="132"/>
      <c r="K13" s="132"/>
      <c r="L13" s="132"/>
      <c r="M13" s="101"/>
      <c r="N13" s="133"/>
      <c r="O13" s="62"/>
      <c r="P13" s="7"/>
      <c r="Q13" s="7"/>
      <c r="R13" s="7"/>
      <c r="S13" s="7"/>
      <c r="T13" s="10"/>
      <c r="U13" s="12"/>
      <c r="V13" s="12"/>
      <c r="W13" s="13"/>
      <c r="X13" s="12"/>
      <c r="Y13" s="12"/>
      <c r="Z13" s="106"/>
      <c r="AA13" s="10"/>
      <c r="AB13" s="7"/>
      <c r="AC13" s="7"/>
      <c r="AD13" s="7"/>
      <c r="AE13" s="7"/>
      <c r="AF13" s="10"/>
      <c r="AG13" s="73"/>
      <c r="AH13" s="73"/>
      <c r="AI13" s="73"/>
      <c r="AJ13" s="73"/>
      <c r="AK13" s="10"/>
      <c r="AL13" s="12"/>
      <c r="AM13" s="73"/>
      <c r="AN13" s="13"/>
      <c r="AO13" s="13"/>
      <c r="AP13" s="14"/>
      <c r="AQ13" s="12"/>
      <c r="AR13" s="69"/>
    </row>
    <row r="14" spans="1:44" s="31" customFormat="1" ht="15" customHeight="1" x14ac:dyDescent="0.25">
      <c r="A14" s="74"/>
      <c r="B14" s="60" t="s">
        <v>47</v>
      </c>
      <c r="C14" s="11"/>
      <c r="D14" s="9"/>
      <c r="E14" s="7">
        <f t="shared" ref="E14:M14" si="0">SUM(E4:E13)</f>
        <v>8</v>
      </c>
      <c r="F14" s="7">
        <f t="shared" si="0"/>
        <v>0</v>
      </c>
      <c r="G14" s="7">
        <f t="shared" si="0"/>
        <v>1</v>
      </c>
      <c r="H14" s="7">
        <f t="shared" si="0"/>
        <v>0</v>
      </c>
      <c r="I14" s="7">
        <f t="shared" si="0"/>
        <v>10</v>
      </c>
      <c r="J14" s="7">
        <f t="shared" si="0"/>
        <v>7</v>
      </c>
      <c r="K14" s="7">
        <f t="shared" si="0"/>
        <v>1</v>
      </c>
      <c r="L14" s="7">
        <f t="shared" si="0"/>
        <v>1</v>
      </c>
      <c r="M14" s="11">
        <f t="shared" si="0"/>
        <v>1</v>
      </c>
      <c r="N14" s="15">
        <f>PRODUCT(I14/O14)</f>
        <v>0.33333333333333331</v>
      </c>
      <c r="O14" s="75">
        <f>SUM(O4:O13)</f>
        <v>30</v>
      </c>
      <c r="P14" s="43" t="s">
        <v>48</v>
      </c>
      <c r="Q14" s="43" t="s">
        <v>48</v>
      </c>
      <c r="R14" s="43" t="s">
        <v>48</v>
      </c>
      <c r="S14" s="43" t="s">
        <v>48</v>
      </c>
      <c r="T14" s="10"/>
      <c r="U14" s="7">
        <f>SUM(U4:U13)</f>
        <v>0</v>
      </c>
      <c r="V14" s="7">
        <f>SUM(V4:V13)</f>
        <v>0</v>
      </c>
      <c r="W14" s="7">
        <f>SUM(W4:W13)</f>
        <v>0</v>
      </c>
      <c r="X14" s="7">
        <f>SUM(X4:X13)</f>
        <v>0</v>
      </c>
      <c r="Y14" s="7">
        <f>SUM(Y4:Y13)</f>
        <v>0</v>
      </c>
      <c r="Z14" s="15">
        <f>PRODUCT(N20)</f>
        <v>0</v>
      </c>
      <c r="AA14" s="76">
        <f>SUM(AA4:AA13)</f>
        <v>0</v>
      </c>
      <c r="AB14" s="43" t="s">
        <v>48</v>
      </c>
      <c r="AC14" s="43" t="s">
        <v>48</v>
      </c>
      <c r="AD14" s="43" t="s">
        <v>48</v>
      </c>
      <c r="AE14" s="43" t="s">
        <v>48</v>
      </c>
      <c r="AF14" s="10"/>
      <c r="AG14" s="43" t="s">
        <v>49</v>
      </c>
      <c r="AH14" s="43" t="s">
        <v>49</v>
      </c>
      <c r="AI14" s="43" t="s">
        <v>49</v>
      </c>
      <c r="AJ14" s="43" t="s">
        <v>49</v>
      </c>
      <c r="AK14" s="10"/>
      <c r="AL14" s="7">
        <f t="shared" ref="AL14:AQ14" si="1">SUM(AL4:AL13)</f>
        <v>0</v>
      </c>
      <c r="AM14" s="7">
        <f t="shared" si="1"/>
        <v>0</v>
      </c>
      <c r="AN14" s="7">
        <f t="shared" si="1"/>
        <v>0</v>
      </c>
      <c r="AO14" s="7">
        <f t="shared" si="1"/>
        <v>0</v>
      </c>
      <c r="AP14" s="7">
        <f t="shared" si="1"/>
        <v>0</v>
      </c>
      <c r="AQ14" s="7">
        <f t="shared" si="1"/>
        <v>0</v>
      </c>
      <c r="AR14" s="69"/>
    </row>
    <row r="15" spans="1:44" s="31" customFormat="1" ht="15" customHeight="1" x14ac:dyDescent="0.25">
      <c r="A15" s="74"/>
      <c r="B15" s="1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77"/>
      <c r="O15" s="10"/>
      <c r="P15" s="19"/>
      <c r="Q15" s="30"/>
      <c r="R15" s="44"/>
      <c r="S15" s="45"/>
      <c r="T15" s="10"/>
      <c r="U15" s="7"/>
      <c r="V15" s="7"/>
      <c r="W15" s="7"/>
      <c r="X15" s="7"/>
      <c r="Y15" s="7"/>
      <c r="Z15" s="7"/>
      <c r="AA15" s="10"/>
      <c r="AB15" s="78"/>
      <c r="AC15" s="79"/>
      <c r="AD15" s="44"/>
      <c r="AE15" s="45"/>
      <c r="AF15" s="10"/>
      <c r="AG15" s="80">
        <v>0</v>
      </c>
      <c r="AH15" s="81">
        <v>0</v>
      </c>
      <c r="AI15" s="81">
        <v>0</v>
      </c>
      <c r="AJ15" s="82">
        <v>0</v>
      </c>
      <c r="AK15" s="10"/>
      <c r="AL15" s="11"/>
      <c r="AM15" s="23"/>
      <c r="AN15" s="23"/>
      <c r="AO15" s="23"/>
      <c r="AP15" s="23"/>
      <c r="AQ15" s="9"/>
      <c r="AR15" s="69"/>
    </row>
    <row r="16" spans="1:44" ht="15" customHeight="1" x14ac:dyDescent="0.25">
      <c r="A16" s="70"/>
      <c r="B16" s="1" t="s">
        <v>50</v>
      </c>
      <c r="C16" s="14"/>
      <c r="D16" s="83">
        <f>SUM(F14:H14)+((I14-F14-G14)/3)+(E14/3)+(AL14*25)+(AM14*25)+(AN14*10)+(AO14*25)+(AP14*20)+(AQ14*15)</f>
        <v>6.6666666666666661</v>
      </c>
      <c r="E16" s="16"/>
      <c r="F16" s="16"/>
      <c r="G16" s="16"/>
      <c r="H16" s="16"/>
      <c r="I16" s="16"/>
      <c r="J16" s="16"/>
      <c r="K16" s="16"/>
      <c r="L16" s="16"/>
      <c r="M16" s="16"/>
      <c r="N16" s="40"/>
      <c r="O16" s="16"/>
      <c r="P16" s="10"/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69"/>
    </row>
    <row r="17" spans="1:44" s="31" customFormat="1" ht="15" customHeight="1" x14ac:dyDescent="0.25">
      <c r="A17" s="70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0"/>
      <c r="O17" s="20"/>
      <c r="P17" s="20"/>
      <c r="Q17" s="20"/>
      <c r="R17" s="20"/>
      <c r="S17" s="20"/>
      <c r="T17" s="20"/>
      <c r="U17" s="16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0"/>
      <c r="AG17" s="16"/>
      <c r="AH17" s="16"/>
      <c r="AI17" s="16"/>
      <c r="AJ17" s="16"/>
      <c r="AK17" s="10"/>
      <c r="AL17" s="16"/>
      <c r="AM17" s="16"/>
      <c r="AN17" s="16"/>
      <c r="AO17" s="16"/>
      <c r="AP17" s="16"/>
      <c r="AQ17" s="16"/>
      <c r="AR17" s="69"/>
    </row>
    <row r="18" spans="1:44" ht="15" customHeight="1" x14ac:dyDescent="0.25">
      <c r="A18" s="70"/>
      <c r="B18" s="19" t="s">
        <v>51</v>
      </c>
      <c r="C18" s="84"/>
      <c r="D18" s="84"/>
      <c r="E18" s="7" t="s">
        <v>2</v>
      </c>
      <c r="F18" s="7" t="s">
        <v>6</v>
      </c>
      <c r="G18" s="9" t="s">
        <v>4</v>
      </c>
      <c r="H18" s="7" t="s">
        <v>5</v>
      </c>
      <c r="I18" s="7" t="s">
        <v>11</v>
      </c>
      <c r="J18" s="16"/>
      <c r="K18" s="7" t="s">
        <v>24</v>
      </c>
      <c r="L18" s="7" t="s">
        <v>25</v>
      </c>
      <c r="M18" s="7" t="s">
        <v>26</v>
      </c>
      <c r="N18" s="7" t="s">
        <v>16</v>
      </c>
      <c r="O18" s="10"/>
      <c r="P18" s="54" t="s">
        <v>80</v>
      </c>
      <c r="Q18" s="3"/>
      <c r="R18" s="3"/>
      <c r="S18" s="3"/>
      <c r="T18" s="85"/>
      <c r="U18" s="85"/>
      <c r="V18" s="85"/>
      <c r="W18" s="85"/>
      <c r="X18" s="85"/>
      <c r="Y18" s="3"/>
      <c r="Z18" s="3"/>
      <c r="AA18" s="3"/>
      <c r="AB18" s="85"/>
      <c r="AC18" s="85"/>
      <c r="AD18" s="3"/>
      <c r="AE18" s="55"/>
      <c r="AF18" s="10"/>
      <c r="AG18" s="54" t="s">
        <v>81</v>
      </c>
      <c r="AH18" s="3"/>
      <c r="AI18" s="3"/>
      <c r="AJ18" s="3"/>
      <c r="AK18" s="3"/>
      <c r="AL18" s="2" t="s">
        <v>82</v>
      </c>
      <c r="AM18" s="3"/>
      <c r="AN18" s="3"/>
      <c r="AO18" s="3"/>
      <c r="AP18" s="3"/>
      <c r="AQ18" s="55"/>
      <c r="AR18" s="69"/>
    </row>
    <row r="19" spans="1:44" ht="15" customHeight="1" x14ac:dyDescent="0.25">
      <c r="A19" s="70"/>
      <c r="B19" s="54" t="s">
        <v>7</v>
      </c>
      <c r="C19" s="3"/>
      <c r="D19" s="55"/>
      <c r="E19" s="12">
        <f>PRODUCT(E14)</f>
        <v>8</v>
      </c>
      <c r="F19" s="12">
        <f>PRODUCT(F14)</f>
        <v>0</v>
      </c>
      <c r="G19" s="12">
        <f>PRODUCT(G14)</f>
        <v>1</v>
      </c>
      <c r="H19" s="12">
        <f>PRODUCT(H14)</f>
        <v>0</v>
      </c>
      <c r="I19" s="12">
        <f>PRODUCT(I14)</f>
        <v>10</v>
      </c>
      <c r="J19" s="16"/>
      <c r="K19" s="86">
        <f>PRODUCT((F19+G19)/E19)</f>
        <v>0.125</v>
      </c>
      <c r="L19" s="86">
        <f>PRODUCT(H19/E19)</f>
        <v>0</v>
      </c>
      <c r="M19" s="86">
        <f>PRODUCT(I19/E19)</f>
        <v>1.25</v>
      </c>
      <c r="N19" s="87">
        <f>PRODUCT(N14)</f>
        <v>0.33333333333333331</v>
      </c>
      <c r="O19" s="10">
        <f>PRODUCT(O14)</f>
        <v>30</v>
      </c>
      <c r="P19" s="51" t="s">
        <v>52</v>
      </c>
      <c r="Q19" s="123"/>
      <c r="R19" s="52" t="s">
        <v>61</v>
      </c>
      <c r="S19" s="52"/>
      <c r="T19" s="52"/>
      <c r="U19" s="52"/>
      <c r="V19" s="52"/>
      <c r="W19" s="52"/>
      <c r="X19" s="52"/>
      <c r="Y19" s="112"/>
      <c r="Z19" s="124"/>
      <c r="AA19" s="124" t="s">
        <v>53</v>
      </c>
      <c r="AB19" s="52"/>
      <c r="AC19" s="125" t="s">
        <v>62</v>
      </c>
      <c r="AD19" s="124"/>
      <c r="AE19" s="53"/>
      <c r="AF19" s="10"/>
      <c r="AG19" s="51" t="s">
        <v>52</v>
      </c>
      <c r="AH19" s="52"/>
      <c r="AI19" s="52"/>
      <c r="AJ19" s="124"/>
      <c r="AK19" s="124"/>
      <c r="AL19" s="124"/>
      <c r="AM19" s="124"/>
      <c r="AN19" s="121"/>
      <c r="AO19" s="124"/>
      <c r="AP19" s="124"/>
      <c r="AQ19" s="138"/>
      <c r="AR19" s="69"/>
    </row>
    <row r="20" spans="1:44" ht="15" customHeight="1" x14ac:dyDescent="0.25">
      <c r="A20" s="70"/>
      <c r="B20" s="88" t="s">
        <v>9</v>
      </c>
      <c r="C20" s="89"/>
      <c r="D20" s="90"/>
      <c r="E20" s="12"/>
      <c r="F20" s="12"/>
      <c r="G20" s="12"/>
      <c r="H20" s="12"/>
      <c r="I20" s="12"/>
      <c r="J20" s="16"/>
      <c r="K20" s="86"/>
      <c r="L20" s="86"/>
      <c r="M20" s="86"/>
      <c r="N20" s="87"/>
      <c r="O20" s="10"/>
      <c r="P20" s="113" t="s">
        <v>54</v>
      </c>
      <c r="Q20" s="126"/>
      <c r="R20" s="115" t="s">
        <v>73</v>
      </c>
      <c r="S20" s="115"/>
      <c r="T20" s="115"/>
      <c r="U20" s="115"/>
      <c r="V20" s="115"/>
      <c r="W20" s="115"/>
      <c r="X20" s="115"/>
      <c r="Y20" s="114"/>
      <c r="Z20" s="75"/>
      <c r="AA20" s="75" t="s">
        <v>74</v>
      </c>
      <c r="AB20" s="115"/>
      <c r="AC20" s="121" t="s">
        <v>75</v>
      </c>
      <c r="AD20" s="75"/>
      <c r="AE20" s="116"/>
      <c r="AF20" s="10"/>
      <c r="AG20" s="113" t="s">
        <v>54</v>
      </c>
      <c r="AH20" s="115"/>
      <c r="AI20" s="115"/>
      <c r="AJ20" s="75"/>
      <c r="AK20" s="75"/>
      <c r="AL20" s="75"/>
      <c r="AM20" s="75"/>
      <c r="AN20" s="121"/>
      <c r="AO20" s="75"/>
      <c r="AP20" s="75"/>
      <c r="AQ20" s="139"/>
      <c r="AR20" s="69"/>
    </row>
    <row r="21" spans="1:44" ht="15" customHeight="1" x14ac:dyDescent="0.25">
      <c r="A21" s="70"/>
      <c r="B21" s="91" t="s">
        <v>10</v>
      </c>
      <c r="C21" s="92"/>
      <c r="D21" s="93"/>
      <c r="E21" s="94"/>
      <c r="F21" s="94"/>
      <c r="G21" s="94"/>
      <c r="H21" s="94"/>
      <c r="I21" s="94"/>
      <c r="J21" s="16"/>
      <c r="K21" s="95"/>
      <c r="L21" s="95"/>
      <c r="M21" s="95"/>
      <c r="N21" s="96"/>
      <c r="O21" s="10"/>
      <c r="P21" s="113" t="s">
        <v>55</v>
      </c>
      <c r="Q21" s="126"/>
      <c r="R21" s="115"/>
      <c r="S21" s="115"/>
      <c r="T21" s="115"/>
      <c r="U21" s="115"/>
      <c r="V21" s="115"/>
      <c r="W21" s="115"/>
      <c r="X21" s="115"/>
      <c r="Y21" s="114"/>
      <c r="Z21" s="75"/>
      <c r="AA21" s="75"/>
      <c r="AB21" s="115"/>
      <c r="AC21" s="121"/>
      <c r="AD21" s="75"/>
      <c r="AE21" s="116"/>
      <c r="AF21" s="10"/>
      <c r="AG21" s="113" t="s">
        <v>55</v>
      </c>
      <c r="AH21" s="140"/>
      <c r="AI21" s="115"/>
      <c r="AJ21" s="75"/>
      <c r="AK21" s="75"/>
      <c r="AL21" s="75"/>
      <c r="AM21" s="75"/>
      <c r="AN21" s="121"/>
      <c r="AO21" s="75"/>
      <c r="AP21" s="75"/>
      <c r="AQ21" s="139"/>
      <c r="AR21" s="69"/>
    </row>
    <row r="22" spans="1:44" ht="15" customHeight="1" x14ac:dyDescent="0.25">
      <c r="A22" s="70"/>
      <c r="B22" s="97" t="s">
        <v>56</v>
      </c>
      <c r="C22" s="98"/>
      <c r="D22" s="67"/>
      <c r="E22" s="7">
        <f>SUM(E19:E21)</f>
        <v>8</v>
      </c>
      <c r="F22" s="7">
        <f>SUM(F19:F21)</f>
        <v>0</v>
      </c>
      <c r="G22" s="7">
        <f>SUM(G19:G21)</f>
        <v>1</v>
      </c>
      <c r="H22" s="7">
        <f>SUM(H19:H21)</f>
        <v>0</v>
      </c>
      <c r="I22" s="7">
        <f>SUM(I19:I21)</f>
        <v>10</v>
      </c>
      <c r="J22" s="16"/>
      <c r="K22" s="99">
        <f>PRODUCT((F22+G22)/E22)</f>
        <v>0.125</v>
      </c>
      <c r="L22" s="99">
        <f>PRODUCT(H22/E22)</f>
        <v>0</v>
      </c>
      <c r="M22" s="99">
        <f>PRODUCT(I22/E22)</f>
        <v>1.25</v>
      </c>
      <c r="N22" s="15">
        <f>PRODUCT(I22/O22)</f>
        <v>0.33333333333333331</v>
      </c>
      <c r="O22" s="10">
        <f>SUM(O19:O21)</f>
        <v>30</v>
      </c>
      <c r="P22" s="117" t="s">
        <v>57</v>
      </c>
      <c r="Q22" s="127"/>
      <c r="R22" s="119"/>
      <c r="S22" s="119"/>
      <c r="T22" s="119"/>
      <c r="U22" s="119"/>
      <c r="V22" s="119"/>
      <c r="W22" s="119"/>
      <c r="X22" s="119"/>
      <c r="Y22" s="118"/>
      <c r="Z22" s="128"/>
      <c r="AA22" s="128"/>
      <c r="AB22" s="119"/>
      <c r="AC22" s="122"/>
      <c r="AD22" s="128"/>
      <c r="AE22" s="120"/>
      <c r="AF22" s="10"/>
      <c r="AG22" s="117" t="s">
        <v>57</v>
      </c>
      <c r="AH22" s="141"/>
      <c r="AI22" s="119"/>
      <c r="AJ22" s="128"/>
      <c r="AK22" s="128"/>
      <c r="AL22" s="128"/>
      <c r="AM22" s="128"/>
      <c r="AN22" s="122"/>
      <c r="AO22" s="128"/>
      <c r="AP22" s="128"/>
      <c r="AQ22" s="109"/>
      <c r="AR22" s="69"/>
    </row>
    <row r="23" spans="1:44" ht="15" customHeight="1" x14ac:dyDescent="0.25">
      <c r="A23" s="70"/>
      <c r="B23" s="100"/>
      <c r="C23" s="100"/>
      <c r="D23" s="100"/>
      <c r="E23" s="100"/>
      <c r="F23" s="100"/>
      <c r="G23" s="100"/>
      <c r="H23" s="100"/>
      <c r="I23" s="100"/>
      <c r="J23" s="16"/>
      <c r="K23" s="100"/>
      <c r="L23" s="100"/>
      <c r="M23" s="100"/>
      <c r="N23" s="40"/>
      <c r="O23" s="10"/>
      <c r="P23" s="16"/>
      <c r="Q23" s="17"/>
      <c r="R23" s="16"/>
      <c r="S23" s="16"/>
      <c r="T23" s="10"/>
      <c r="U23" s="10"/>
      <c r="V23" s="17"/>
      <c r="W23" s="16"/>
      <c r="X23" s="16"/>
      <c r="Y23" s="10"/>
      <c r="Z23" s="10"/>
      <c r="AA23" s="10"/>
      <c r="AB23" s="10"/>
      <c r="AC23" s="10"/>
      <c r="AD23" s="10"/>
      <c r="AE23" s="10"/>
      <c r="AF23" s="10"/>
      <c r="AG23" s="10"/>
      <c r="AH23" s="18"/>
      <c r="AI23" s="16"/>
      <c r="AJ23" s="16"/>
      <c r="AK23" s="10"/>
      <c r="AL23" s="16"/>
      <c r="AM23" s="16"/>
      <c r="AN23" s="16"/>
      <c r="AO23" s="16"/>
      <c r="AP23" s="16"/>
      <c r="AQ23" s="16"/>
      <c r="AR23" s="69"/>
    </row>
    <row r="24" spans="1:44" s="63" customFormat="1" ht="15" customHeight="1" x14ac:dyDescent="0.25">
      <c r="A24" s="61"/>
      <c r="B24" s="17" t="s">
        <v>17</v>
      </c>
      <c r="C24" s="17"/>
      <c r="D24" s="57" t="s">
        <v>31</v>
      </c>
      <c r="E24" s="16"/>
      <c r="F24" s="16"/>
      <c r="G24" s="16"/>
      <c r="H24" s="16"/>
      <c r="I24" s="16"/>
      <c r="J24" s="16"/>
      <c r="K24" s="16"/>
      <c r="L24" s="16"/>
      <c r="M24" s="16"/>
      <c r="N24" s="40"/>
      <c r="O24" s="10"/>
      <c r="P24" s="16"/>
      <c r="Q24" s="17"/>
      <c r="R24" s="16"/>
      <c r="S24" s="16"/>
      <c r="T24" s="10"/>
      <c r="U24" s="10"/>
      <c r="V24" s="18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69"/>
      <c r="AL24" s="16"/>
      <c r="AM24" s="16"/>
      <c r="AN24" s="16"/>
      <c r="AO24" s="16"/>
      <c r="AP24" s="16"/>
      <c r="AQ24" s="16"/>
      <c r="AR24" s="69"/>
    </row>
    <row r="25" spans="1:44" s="63" customFormat="1" ht="15" customHeight="1" x14ac:dyDescent="0.25">
      <c r="A25" s="61"/>
      <c r="B25" s="17"/>
      <c r="C25" s="17"/>
      <c r="D25" s="16" t="s">
        <v>58</v>
      </c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8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69"/>
      <c r="AL25" s="16"/>
      <c r="AM25" s="16"/>
      <c r="AN25" s="16"/>
      <c r="AO25" s="16"/>
      <c r="AP25" s="16"/>
      <c r="AQ25" s="16"/>
      <c r="AR25" s="69"/>
    </row>
    <row r="26" spans="1:44" s="63" customFormat="1" ht="15" customHeight="1" x14ac:dyDescent="0.25">
      <c r="A26" s="61"/>
      <c r="B26" s="17"/>
      <c r="C26" s="17"/>
      <c r="D26" s="57" t="s">
        <v>70</v>
      </c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8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69"/>
      <c r="AL26" s="16"/>
      <c r="AM26" s="16"/>
      <c r="AN26" s="16"/>
      <c r="AO26" s="16"/>
      <c r="AP26" s="16"/>
      <c r="AQ26" s="16"/>
      <c r="AR26" s="69"/>
    </row>
    <row r="27" spans="1:44" s="63" customFormat="1" ht="15" customHeight="1" x14ac:dyDescent="0.25">
      <c r="A27" s="61"/>
      <c r="B27" s="17"/>
      <c r="C27" s="16"/>
      <c r="D27" s="57" t="s">
        <v>78</v>
      </c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8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69"/>
      <c r="AL27" s="16"/>
      <c r="AM27" s="16"/>
      <c r="AN27" s="16"/>
      <c r="AO27" s="16"/>
      <c r="AP27" s="16"/>
      <c r="AQ27" s="16"/>
      <c r="AR27" s="69"/>
    </row>
    <row r="28" spans="1:44" s="63" customFormat="1" ht="15" customHeight="1" x14ac:dyDescent="0.25">
      <c r="A28" s="61"/>
      <c r="B28" s="10"/>
      <c r="C28" s="10"/>
      <c r="D28" s="57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8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69"/>
      <c r="AL28" s="16"/>
      <c r="AM28" s="16"/>
      <c r="AN28" s="16"/>
      <c r="AO28" s="16"/>
      <c r="AP28" s="16"/>
      <c r="AQ28" s="16"/>
      <c r="AR28" s="69"/>
    </row>
    <row r="29" spans="1:44" s="63" customFormat="1" ht="15" customHeight="1" x14ac:dyDescent="0.25">
      <c r="A29" s="61"/>
      <c r="B29" s="16"/>
      <c r="C29" s="16"/>
      <c r="D29" s="5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69"/>
    </row>
    <row r="30" spans="1:44" s="63" customFormat="1" ht="15" customHeight="1" x14ac:dyDescent="0.25">
      <c r="A30" s="61"/>
      <c r="B30" s="16"/>
      <c r="C30" s="16"/>
      <c r="D30" s="5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69"/>
    </row>
    <row r="31" spans="1:44" s="63" customFormat="1" ht="15" customHeight="1" x14ac:dyDescent="0.25">
      <c r="A31" s="61"/>
      <c r="B31" s="16"/>
      <c r="C31" s="16"/>
      <c r="D31" s="5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69"/>
    </row>
    <row r="32" spans="1:44" s="63" customFormat="1" ht="15" customHeight="1" x14ac:dyDescent="0.25">
      <c r="A32" s="61"/>
      <c r="B32" s="16"/>
      <c r="C32" s="16"/>
      <c r="D32" s="5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8"/>
      <c r="AI32" s="16"/>
      <c r="AJ32" s="16"/>
      <c r="AK32" s="16"/>
      <c r="AL32" s="16"/>
      <c r="AM32" s="16"/>
      <c r="AN32" s="16"/>
      <c r="AO32" s="16"/>
      <c r="AP32" s="16"/>
      <c r="AQ32" s="16"/>
      <c r="AR32" s="69"/>
    </row>
    <row r="33" spans="1:44" s="63" customFormat="1" ht="15" customHeight="1" x14ac:dyDescent="0.25">
      <c r="A33" s="61"/>
      <c r="B33" s="16"/>
      <c r="C33" s="16"/>
      <c r="D33" s="57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8"/>
      <c r="AI33" s="16"/>
      <c r="AJ33" s="16"/>
      <c r="AK33" s="16"/>
      <c r="AL33" s="16"/>
      <c r="AM33" s="16"/>
      <c r="AN33" s="16"/>
      <c r="AO33" s="16"/>
      <c r="AP33" s="16"/>
      <c r="AQ33" s="16"/>
      <c r="AR33" s="69"/>
    </row>
    <row r="34" spans="1:44" s="63" customFormat="1" ht="15" customHeight="1" x14ac:dyDescent="0.25">
      <c r="A34" s="6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8"/>
      <c r="AI34" s="16"/>
      <c r="AJ34" s="16"/>
      <c r="AK34" s="16"/>
      <c r="AL34" s="16"/>
      <c r="AM34" s="16"/>
      <c r="AN34" s="16"/>
      <c r="AO34" s="16"/>
      <c r="AP34" s="16"/>
      <c r="AQ34" s="16"/>
      <c r="AR34" s="69"/>
    </row>
    <row r="35" spans="1:44" s="63" customFormat="1" ht="15" customHeight="1" x14ac:dyDescent="0.25">
      <c r="A35" s="6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69"/>
    </row>
    <row r="36" spans="1:44" s="63" customFormat="1" ht="15" customHeight="1" x14ac:dyDescent="0.25">
      <c r="A36" s="6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69"/>
    </row>
    <row r="37" spans="1:44" s="63" customFormat="1" ht="15" customHeight="1" x14ac:dyDescent="0.25">
      <c r="A37" s="6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69"/>
    </row>
    <row r="38" spans="1:44" s="63" customFormat="1" ht="15" customHeight="1" x14ac:dyDescent="0.25">
      <c r="A38" s="6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69"/>
    </row>
    <row r="39" spans="1:44" s="63" customFormat="1" ht="15" customHeight="1" x14ac:dyDescent="0.25">
      <c r="A39" s="6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69"/>
    </row>
    <row r="40" spans="1:44" s="63" customFormat="1" ht="15" customHeight="1" x14ac:dyDescent="0.25">
      <c r="A40" s="6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69"/>
    </row>
    <row r="41" spans="1:44" s="63" customFormat="1" ht="15" customHeight="1" x14ac:dyDescent="0.25">
      <c r="A41" s="6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69"/>
    </row>
    <row r="42" spans="1:44" s="63" customFormat="1" ht="15" customHeight="1" x14ac:dyDescent="0.25">
      <c r="A42" s="6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69"/>
    </row>
    <row r="43" spans="1:44" s="63" customFormat="1" ht="15" customHeight="1" x14ac:dyDescent="0.25">
      <c r="A43" s="6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69"/>
    </row>
    <row r="44" spans="1:44" s="63" customFormat="1" ht="15" customHeight="1" x14ac:dyDescent="0.25">
      <c r="A44" s="6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69"/>
    </row>
    <row r="45" spans="1:44" s="63" customFormat="1" ht="15" customHeight="1" x14ac:dyDescent="0.25">
      <c r="A45" s="6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69"/>
    </row>
    <row r="46" spans="1:44" s="63" customFormat="1" ht="15" customHeight="1" x14ac:dyDescent="0.25">
      <c r="A46" s="6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69"/>
    </row>
    <row r="47" spans="1:44" s="63" customFormat="1" ht="15" customHeight="1" x14ac:dyDescent="0.25">
      <c r="A47" s="6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69"/>
    </row>
    <row r="48" spans="1:44" s="63" customFormat="1" ht="15" customHeight="1" x14ac:dyDescent="0.25">
      <c r="A48" s="6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69"/>
    </row>
    <row r="49" spans="1:44" s="63" customFormat="1" ht="15" customHeight="1" x14ac:dyDescent="0.25">
      <c r="A49" s="6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69"/>
    </row>
    <row r="50" spans="1:44" s="63" customFormat="1" ht="15" customHeight="1" x14ac:dyDescent="0.25">
      <c r="A50" s="6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69"/>
    </row>
    <row r="51" spans="1:44" s="63" customFormat="1" ht="15" customHeight="1" x14ac:dyDescent="0.25">
      <c r="A51" s="6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69"/>
    </row>
    <row r="52" spans="1:44" s="63" customFormat="1" ht="15" customHeight="1" x14ac:dyDescent="0.25">
      <c r="A52" s="6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69"/>
    </row>
    <row r="53" spans="1:44" s="63" customFormat="1" ht="15" customHeight="1" x14ac:dyDescent="0.25">
      <c r="A53" s="6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69"/>
    </row>
    <row r="54" spans="1:44" s="63" customFormat="1" ht="15" customHeight="1" x14ac:dyDescent="0.25">
      <c r="A54" s="6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69"/>
    </row>
    <row r="55" spans="1:44" s="63" customFormat="1" ht="15" customHeight="1" x14ac:dyDescent="0.25">
      <c r="A55" s="6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69"/>
    </row>
    <row r="56" spans="1:44" s="63" customFormat="1" ht="15" customHeight="1" x14ac:dyDescent="0.25">
      <c r="A56" s="6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69"/>
    </row>
    <row r="57" spans="1:44" s="63" customFormat="1" ht="15" customHeight="1" x14ac:dyDescent="0.25">
      <c r="A57" s="6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63" customFormat="1" ht="15" customHeight="1" x14ac:dyDescent="0.25">
      <c r="A58" s="6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63" customFormat="1" ht="15" customHeight="1" x14ac:dyDescent="0.25">
      <c r="A59" s="6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63" customFormat="1" ht="15" customHeight="1" x14ac:dyDescent="0.25">
      <c r="A60" s="6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  <c r="AR60" s="66"/>
    </row>
    <row r="61" spans="1:44" s="63" customFormat="1" ht="15" customHeight="1" x14ac:dyDescent="0.25">
      <c r="A61" s="6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  <c r="AR61" s="66"/>
    </row>
    <row r="62" spans="1:44" s="63" customFormat="1" ht="15" customHeight="1" x14ac:dyDescent="0.25">
      <c r="A62" s="6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  <c r="AR62" s="66"/>
    </row>
    <row r="63" spans="1:44" s="63" customFormat="1" ht="15" customHeight="1" x14ac:dyDescent="0.25">
      <c r="A63" s="6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66"/>
    </row>
    <row r="64" spans="1:44" s="63" customFormat="1" ht="15" customHeight="1" x14ac:dyDescent="0.25">
      <c r="A64" s="6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66"/>
    </row>
    <row r="65" spans="1:44" s="63" customFormat="1" ht="15" customHeight="1" x14ac:dyDescent="0.25">
      <c r="A65" s="6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66"/>
    </row>
    <row r="66" spans="1:44" s="63" customFormat="1" ht="15" customHeight="1" x14ac:dyDescent="0.25">
      <c r="A66" s="6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66"/>
    </row>
    <row r="67" spans="1:44" s="63" customFormat="1" ht="15" customHeight="1" x14ac:dyDescent="0.25">
      <c r="A67" s="6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66"/>
    </row>
    <row r="68" spans="1:44" s="63" customFormat="1" ht="15" customHeight="1" x14ac:dyDescent="0.25">
      <c r="A68" s="6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66"/>
    </row>
    <row r="69" spans="1:44" s="63" customFormat="1" ht="15" customHeight="1" x14ac:dyDescent="0.25">
      <c r="A69" s="6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66"/>
    </row>
    <row r="70" spans="1:44" s="63" customFormat="1" ht="15" customHeight="1" x14ac:dyDescent="0.25">
      <c r="A70" s="6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66"/>
    </row>
    <row r="71" spans="1:44" s="63" customFormat="1" ht="15" customHeight="1" x14ac:dyDescent="0.25">
      <c r="A71" s="6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66"/>
    </row>
    <row r="72" spans="1:44" s="63" customFormat="1" ht="15" customHeight="1" x14ac:dyDescent="0.25">
      <c r="A72" s="6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66"/>
    </row>
    <row r="73" spans="1:44" s="63" customFormat="1" ht="15" customHeight="1" x14ac:dyDescent="0.25">
      <c r="A73" s="6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66"/>
    </row>
    <row r="74" spans="1:44" s="63" customFormat="1" ht="15" customHeight="1" x14ac:dyDescent="0.25">
      <c r="A74" s="6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66"/>
    </row>
    <row r="75" spans="1:44" s="63" customFormat="1" ht="15" customHeight="1" x14ac:dyDescent="0.25">
      <c r="A75" s="6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66"/>
    </row>
    <row r="76" spans="1:44" s="63" customFormat="1" ht="15" customHeight="1" x14ac:dyDescent="0.25">
      <c r="A76" s="6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66"/>
    </row>
    <row r="77" spans="1:44" s="63" customFormat="1" ht="15" customHeight="1" x14ac:dyDescent="0.25">
      <c r="A77" s="6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66"/>
    </row>
    <row r="78" spans="1:44" s="63" customFormat="1" ht="15" customHeight="1" x14ac:dyDescent="0.25">
      <c r="A78" s="6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8"/>
      <c r="AI78" s="16"/>
      <c r="AJ78" s="16"/>
      <c r="AK78" s="16"/>
      <c r="AL78" s="16"/>
      <c r="AM78" s="16"/>
      <c r="AN78" s="16"/>
      <c r="AO78" s="16"/>
      <c r="AP78" s="16"/>
      <c r="AQ78" s="16"/>
      <c r="AR78" s="66"/>
    </row>
    <row r="79" spans="1:44" s="63" customFormat="1" ht="15" customHeight="1" x14ac:dyDescent="0.25">
      <c r="A79" s="6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8"/>
      <c r="AI79" s="16"/>
      <c r="AJ79" s="16"/>
      <c r="AK79" s="10"/>
      <c r="AL79" s="10"/>
      <c r="AM79" s="10"/>
      <c r="AN79" s="10"/>
      <c r="AO79" s="10"/>
      <c r="AP79" s="10"/>
      <c r="AQ79" s="10"/>
      <c r="AR79" s="66"/>
    </row>
    <row r="80" spans="1:44" s="63" customFormat="1" ht="15" customHeight="1" x14ac:dyDescent="0.25">
      <c r="A80" s="6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8"/>
      <c r="AI80" s="16"/>
      <c r="AJ80" s="16"/>
      <c r="AK80" s="10"/>
      <c r="AL80" s="10"/>
      <c r="AM80" s="10"/>
      <c r="AN80" s="10"/>
      <c r="AO80" s="10"/>
      <c r="AP80" s="10"/>
      <c r="AQ80" s="10"/>
      <c r="AR80" s="66"/>
    </row>
    <row r="81" spans="1:44" s="63" customFormat="1" ht="15" customHeight="1" x14ac:dyDescent="0.25">
      <c r="A81" s="6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8"/>
      <c r="AI81" s="16"/>
      <c r="AJ81" s="16"/>
      <c r="AK81" s="10"/>
      <c r="AL81" s="10"/>
      <c r="AM81" s="10"/>
      <c r="AN81" s="10"/>
      <c r="AO81" s="10"/>
      <c r="AP81" s="10"/>
      <c r="AQ81" s="10"/>
      <c r="AR81" s="66"/>
    </row>
    <row r="82" spans="1:44" s="63" customFormat="1" ht="15" customHeight="1" x14ac:dyDescent="0.25">
      <c r="A82" s="6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66"/>
    </row>
    <row r="83" spans="1:44" s="63" customFormat="1" ht="15" customHeight="1" x14ac:dyDescent="0.25">
      <c r="A83" s="6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66"/>
    </row>
    <row r="84" spans="1:44" s="63" customFormat="1" ht="15" customHeight="1" x14ac:dyDescent="0.25">
      <c r="A84" s="6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66"/>
    </row>
    <row r="85" spans="1:44" s="63" customFormat="1" ht="15" customHeight="1" x14ac:dyDescent="0.25">
      <c r="A85" s="6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66"/>
    </row>
    <row r="86" spans="1:44" s="63" customFormat="1" ht="15" customHeight="1" x14ac:dyDescent="0.25">
      <c r="A86" s="6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66"/>
    </row>
    <row r="87" spans="1:44" s="63" customFormat="1" ht="15" customHeight="1" x14ac:dyDescent="0.25">
      <c r="A87" s="6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66"/>
    </row>
    <row r="88" spans="1:44" s="63" customFormat="1" ht="15" customHeight="1" x14ac:dyDescent="0.25">
      <c r="A88" s="6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66"/>
    </row>
    <row r="89" spans="1:44" s="63" customFormat="1" ht="15" customHeight="1" x14ac:dyDescent="0.25">
      <c r="A89" s="6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66"/>
    </row>
    <row r="90" spans="1:44" s="63" customFormat="1" ht="15" customHeight="1" x14ac:dyDescent="0.25">
      <c r="A90" s="6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66"/>
    </row>
    <row r="91" spans="1:44" s="63" customFormat="1" ht="15" customHeight="1" x14ac:dyDescent="0.25">
      <c r="A91" s="6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66"/>
    </row>
    <row r="92" spans="1:44" s="63" customFormat="1" ht="15" customHeight="1" x14ac:dyDescent="0.25">
      <c r="A92" s="6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66"/>
    </row>
    <row r="93" spans="1:44" s="63" customFormat="1" ht="15" customHeight="1" x14ac:dyDescent="0.25">
      <c r="A93" s="6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66"/>
    </row>
    <row r="94" spans="1:44" s="63" customFormat="1" ht="15" customHeight="1" x14ac:dyDescent="0.25">
      <c r="A94" s="6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66"/>
    </row>
    <row r="95" spans="1:44" s="63" customFormat="1" ht="15" customHeight="1" x14ac:dyDescent="0.25">
      <c r="A95" s="6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66"/>
    </row>
    <row r="96" spans="1:44" s="63" customFormat="1" ht="15" customHeight="1" x14ac:dyDescent="0.25">
      <c r="A96" s="6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66"/>
    </row>
    <row r="97" spans="1:44" s="63" customFormat="1" ht="15" customHeight="1" x14ac:dyDescent="0.25">
      <c r="A97" s="6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66"/>
    </row>
    <row r="98" spans="1:44" s="63" customFormat="1" ht="15" customHeight="1" x14ac:dyDescent="0.25">
      <c r="A98" s="6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66"/>
    </row>
    <row r="99" spans="1:44" s="63" customFormat="1" ht="15" customHeight="1" x14ac:dyDescent="0.25">
      <c r="A99" s="6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66"/>
    </row>
    <row r="100" spans="1:44" s="63" customFormat="1" ht="15" customHeight="1" x14ac:dyDescent="0.25">
      <c r="A100" s="6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66"/>
    </row>
    <row r="101" spans="1:44" s="63" customFormat="1" ht="15" customHeight="1" x14ac:dyDescent="0.25">
      <c r="A101" s="6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66"/>
    </row>
    <row r="102" spans="1:44" s="63" customFormat="1" ht="15" customHeight="1" x14ac:dyDescent="0.25">
      <c r="A102" s="6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66"/>
    </row>
    <row r="103" spans="1:44" s="63" customFormat="1" ht="15" customHeight="1" x14ac:dyDescent="0.25">
      <c r="A103" s="6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66"/>
    </row>
    <row r="104" spans="1:44" s="63" customFormat="1" ht="15" customHeight="1" x14ac:dyDescent="0.25">
      <c r="A104" s="6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66"/>
    </row>
    <row r="105" spans="1:44" s="63" customFormat="1" ht="15" customHeight="1" x14ac:dyDescent="0.25">
      <c r="A105" s="6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66"/>
    </row>
    <row r="106" spans="1:44" s="63" customFormat="1" ht="15" customHeight="1" x14ac:dyDescent="0.25">
      <c r="A106" s="6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66"/>
    </row>
    <row r="107" spans="1:44" s="63" customFormat="1" ht="15" customHeight="1" x14ac:dyDescent="0.25">
      <c r="A107" s="6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66"/>
    </row>
    <row r="108" spans="1:44" s="63" customFormat="1" ht="15" customHeight="1" x14ac:dyDescent="0.25">
      <c r="A108" s="6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66"/>
    </row>
    <row r="109" spans="1:44" s="63" customFormat="1" ht="15" customHeight="1" x14ac:dyDescent="0.25">
      <c r="A109" s="6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66"/>
    </row>
    <row r="110" spans="1:44" s="63" customFormat="1" ht="15" customHeight="1" x14ac:dyDescent="0.25">
      <c r="A110" s="6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66"/>
    </row>
    <row r="111" spans="1:44" s="63" customFormat="1" ht="15" customHeight="1" x14ac:dyDescent="0.25">
      <c r="A111" s="6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66"/>
    </row>
    <row r="112" spans="1:44" s="63" customFormat="1" ht="15" customHeight="1" x14ac:dyDescent="0.25">
      <c r="A112" s="6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66"/>
    </row>
    <row r="113" spans="1:44" s="63" customFormat="1" ht="15" customHeight="1" x14ac:dyDescent="0.25">
      <c r="A113" s="6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66"/>
    </row>
    <row r="114" spans="1:44" s="63" customFormat="1" ht="15" customHeight="1" x14ac:dyDescent="0.25">
      <c r="A114" s="6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66"/>
    </row>
    <row r="115" spans="1:44" s="63" customFormat="1" ht="15" customHeight="1" x14ac:dyDescent="0.25">
      <c r="A115" s="6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66"/>
    </row>
    <row r="116" spans="1:44" s="63" customFormat="1" ht="15" customHeight="1" x14ac:dyDescent="0.25">
      <c r="A116" s="6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66"/>
    </row>
    <row r="117" spans="1:44" s="63" customFormat="1" ht="15" customHeight="1" x14ac:dyDescent="0.25">
      <c r="A117" s="6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66"/>
    </row>
    <row r="118" spans="1:44" s="63" customFormat="1" ht="15" customHeight="1" x14ac:dyDescent="0.25">
      <c r="A118" s="6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66"/>
    </row>
    <row r="119" spans="1:44" s="63" customFormat="1" ht="15" customHeight="1" x14ac:dyDescent="0.25">
      <c r="A119" s="6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66"/>
    </row>
    <row r="120" spans="1:44" s="63" customFormat="1" ht="15" customHeight="1" x14ac:dyDescent="0.25">
      <c r="A120" s="6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66"/>
    </row>
    <row r="121" spans="1:44" s="63" customFormat="1" ht="15" customHeight="1" x14ac:dyDescent="0.25">
      <c r="A121" s="6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66"/>
    </row>
    <row r="122" spans="1:44" s="63" customFormat="1" ht="15" customHeight="1" x14ac:dyDescent="0.25">
      <c r="A122" s="6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66"/>
    </row>
    <row r="123" spans="1:44" s="63" customFormat="1" ht="15" customHeight="1" x14ac:dyDescent="0.25">
      <c r="A123" s="6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66"/>
    </row>
    <row r="124" spans="1:44" s="63" customFormat="1" ht="15" customHeight="1" x14ac:dyDescent="0.25">
      <c r="A124" s="6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66"/>
    </row>
    <row r="125" spans="1:44" s="63" customFormat="1" ht="15" customHeight="1" x14ac:dyDescent="0.25">
      <c r="A125" s="6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66"/>
    </row>
    <row r="126" spans="1:44" s="63" customFormat="1" ht="15" customHeight="1" x14ac:dyDescent="0.25">
      <c r="A126" s="6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66"/>
    </row>
    <row r="127" spans="1:44" s="63" customFormat="1" ht="15" customHeight="1" x14ac:dyDescent="0.25">
      <c r="A127" s="6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66"/>
    </row>
    <row r="128" spans="1:44" s="63" customFormat="1" ht="15" customHeight="1" x14ac:dyDescent="0.25">
      <c r="A128" s="6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66"/>
    </row>
    <row r="129" spans="1:44" s="63" customFormat="1" ht="15" customHeight="1" x14ac:dyDescent="0.25">
      <c r="A129" s="6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66"/>
    </row>
    <row r="130" spans="1:44" s="63" customFormat="1" ht="15" customHeight="1" x14ac:dyDescent="0.25">
      <c r="A130" s="6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66"/>
    </row>
    <row r="131" spans="1:44" s="63" customFormat="1" ht="15" customHeight="1" x14ac:dyDescent="0.25">
      <c r="A131" s="6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66"/>
    </row>
    <row r="132" spans="1:44" s="63" customFormat="1" ht="15" customHeight="1" x14ac:dyDescent="0.25">
      <c r="A132" s="6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66"/>
    </row>
    <row r="133" spans="1:44" s="63" customFormat="1" ht="15" customHeight="1" x14ac:dyDescent="0.25">
      <c r="A133" s="6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66"/>
    </row>
    <row r="134" spans="1:44" s="63" customFormat="1" ht="15" customHeight="1" x14ac:dyDescent="0.25">
      <c r="A134" s="6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66"/>
    </row>
    <row r="135" spans="1:44" s="63" customFormat="1" ht="15" customHeight="1" x14ac:dyDescent="0.25">
      <c r="A135" s="6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66"/>
    </row>
    <row r="136" spans="1:44" s="63" customFormat="1" ht="15" customHeight="1" x14ac:dyDescent="0.25">
      <c r="A136" s="6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66"/>
    </row>
    <row r="137" spans="1:44" s="63" customFormat="1" ht="15" customHeight="1" x14ac:dyDescent="0.25">
      <c r="A137" s="6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66"/>
    </row>
    <row r="138" spans="1:44" s="63" customFormat="1" ht="15" customHeight="1" x14ac:dyDescent="0.25">
      <c r="A138" s="6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66"/>
    </row>
    <row r="139" spans="1:44" s="63" customFormat="1" ht="15" customHeight="1" x14ac:dyDescent="0.25">
      <c r="A139" s="6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66"/>
    </row>
    <row r="140" spans="1:44" s="63" customFormat="1" ht="15" customHeight="1" x14ac:dyDescent="0.25">
      <c r="A140" s="6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66"/>
    </row>
    <row r="141" spans="1:44" s="63" customFormat="1" ht="15" customHeight="1" x14ac:dyDescent="0.25">
      <c r="A141" s="6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66"/>
    </row>
    <row r="142" spans="1:44" s="63" customFormat="1" ht="15" customHeight="1" x14ac:dyDescent="0.25">
      <c r="A142" s="6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66"/>
    </row>
    <row r="143" spans="1:44" s="63" customFormat="1" ht="15" customHeight="1" x14ac:dyDescent="0.25">
      <c r="A143" s="6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66"/>
    </row>
    <row r="144" spans="1:44" s="63" customFormat="1" ht="15" customHeight="1" x14ac:dyDescent="0.25">
      <c r="A144" s="6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66"/>
    </row>
    <row r="145" spans="1:44" s="63" customFormat="1" ht="15" customHeight="1" x14ac:dyDescent="0.25">
      <c r="A145" s="6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66"/>
    </row>
    <row r="146" spans="1:44" s="63" customFormat="1" ht="15" customHeight="1" x14ac:dyDescent="0.25">
      <c r="A146" s="6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66"/>
    </row>
    <row r="147" spans="1:44" s="63" customFormat="1" ht="15" customHeight="1" x14ac:dyDescent="0.25">
      <c r="A147" s="6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66"/>
    </row>
    <row r="148" spans="1:44" s="63" customFormat="1" ht="15" customHeight="1" x14ac:dyDescent="0.25">
      <c r="A148" s="6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66"/>
    </row>
    <row r="149" spans="1:44" s="63" customFormat="1" ht="15" customHeight="1" x14ac:dyDescent="0.25">
      <c r="A149" s="6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66"/>
    </row>
    <row r="150" spans="1:44" s="63" customFormat="1" ht="15" customHeight="1" x14ac:dyDescent="0.25">
      <c r="A150" s="6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66"/>
    </row>
    <row r="151" spans="1:44" s="63" customFormat="1" ht="15" customHeight="1" x14ac:dyDescent="0.25">
      <c r="A151" s="6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66"/>
    </row>
    <row r="152" spans="1:44" s="63" customFormat="1" ht="15" customHeight="1" x14ac:dyDescent="0.25">
      <c r="A152" s="6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66"/>
    </row>
    <row r="153" spans="1:44" s="63" customFormat="1" ht="15" customHeight="1" x14ac:dyDescent="0.25">
      <c r="A153" s="6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66"/>
    </row>
    <row r="154" spans="1:44" s="63" customFormat="1" ht="15" customHeight="1" x14ac:dyDescent="0.25">
      <c r="A154" s="6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66"/>
    </row>
    <row r="155" spans="1:44" s="63" customFormat="1" ht="15" customHeight="1" x14ac:dyDescent="0.25">
      <c r="A155" s="6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66"/>
    </row>
    <row r="156" spans="1:44" s="63" customFormat="1" ht="15" customHeight="1" x14ac:dyDescent="0.25">
      <c r="A156" s="6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66"/>
    </row>
    <row r="157" spans="1:44" s="63" customFormat="1" ht="15" customHeight="1" x14ac:dyDescent="0.25">
      <c r="A157" s="6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66"/>
    </row>
    <row r="158" spans="1:44" s="63" customFormat="1" ht="15" customHeight="1" x14ac:dyDescent="0.25">
      <c r="A158" s="6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66"/>
    </row>
    <row r="159" spans="1:44" s="63" customFormat="1" ht="15" customHeight="1" x14ac:dyDescent="0.25">
      <c r="A159" s="6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66"/>
    </row>
    <row r="160" spans="1:44" s="63" customFormat="1" ht="15" customHeight="1" x14ac:dyDescent="0.25">
      <c r="A160" s="6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66"/>
    </row>
    <row r="161" spans="1:44" s="63" customFormat="1" ht="15" customHeight="1" x14ac:dyDescent="0.25">
      <c r="A161" s="6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66"/>
    </row>
    <row r="162" spans="1:44" s="63" customFormat="1" ht="15" customHeight="1" x14ac:dyDescent="0.25">
      <c r="A162" s="6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66"/>
    </row>
    <row r="163" spans="1:44" s="63" customFormat="1" ht="15" customHeight="1" x14ac:dyDescent="0.25">
      <c r="A163" s="6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66"/>
    </row>
    <row r="164" spans="1:44" s="63" customFormat="1" ht="15" customHeight="1" x14ac:dyDescent="0.25">
      <c r="A164" s="6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66"/>
    </row>
    <row r="165" spans="1:44" s="63" customFormat="1" ht="15" customHeight="1" x14ac:dyDescent="0.25">
      <c r="A165" s="6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66"/>
    </row>
    <row r="166" spans="1:44" s="63" customFormat="1" ht="15" customHeight="1" x14ac:dyDescent="0.25">
      <c r="A166" s="6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66"/>
    </row>
    <row r="167" spans="1:44" s="63" customFormat="1" ht="15" customHeight="1" x14ac:dyDescent="0.25">
      <c r="A167" s="6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66"/>
    </row>
    <row r="168" spans="1:44" s="63" customFormat="1" ht="15" customHeight="1" x14ac:dyDescent="0.25">
      <c r="A168" s="6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66"/>
    </row>
    <row r="169" spans="1:44" s="63" customFormat="1" ht="15" customHeight="1" x14ac:dyDescent="0.25">
      <c r="A169" s="6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66"/>
    </row>
    <row r="170" spans="1:44" s="63" customFormat="1" ht="15" customHeight="1" x14ac:dyDescent="0.25">
      <c r="A170" s="6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66"/>
    </row>
    <row r="171" spans="1:44" s="63" customFormat="1" ht="15" customHeight="1" x14ac:dyDescent="0.25">
      <c r="A171" s="61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66"/>
    </row>
    <row r="172" spans="1:44" ht="15" customHeight="1" x14ac:dyDescent="0.25">
      <c r="AG172" s="10"/>
      <c r="AH172" s="18"/>
      <c r="AI172" s="16"/>
      <c r="AJ172" s="16"/>
    </row>
    <row r="173" spans="1:44" ht="15" customHeight="1" x14ac:dyDescent="0.25">
      <c r="AG173" s="10"/>
      <c r="AH173" s="18"/>
      <c r="AI173" s="16"/>
      <c r="AJ173" s="16"/>
    </row>
    <row r="174" spans="1:44" ht="15" customHeight="1" x14ac:dyDescent="0.25">
      <c r="AG174" s="10"/>
      <c r="AH174" s="18"/>
      <c r="AI174" s="16"/>
      <c r="AJ174" s="16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5">
      <c r="AG178" s="10"/>
      <c r="AH178" s="18"/>
      <c r="AI178" s="16"/>
      <c r="AJ178" s="16"/>
    </row>
    <row r="179" spans="2:43" ht="15" customHeight="1" x14ac:dyDescent="0.2"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</row>
    <row r="180" spans="2:43" ht="15" customHeight="1" x14ac:dyDescent="0.2"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</row>
    <row r="181" spans="2:43" ht="15" customHeight="1" x14ac:dyDescent="0.2"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</row>
    <row r="182" spans="2:43" ht="15" customHeight="1" x14ac:dyDescent="0.2"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</row>
    <row r="183" spans="2:43" ht="15" customHeight="1" x14ac:dyDescent="0.2"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2" t="s">
        <v>59</v>
      </c>
      <c r="C1" s="2"/>
      <c r="D1" s="3"/>
      <c r="E1" s="4" t="s">
        <v>60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101"/>
      <c r="D2" s="102"/>
      <c r="E2" s="8" t="s">
        <v>7</v>
      </c>
      <c r="F2" s="23"/>
      <c r="G2" s="23"/>
      <c r="H2" s="23"/>
      <c r="I2" s="30"/>
      <c r="J2" s="9"/>
      <c r="K2" s="22"/>
      <c r="L2" s="19" t="s">
        <v>63</v>
      </c>
      <c r="M2" s="23"/>
      <c r="N2" s="23"/>
      <c r="O2" s="29"/>
      <c r="P2" s="6"/>
      <c r="Q2" s="19" t="s">
        <v>64</v>
      </c>
      <c r="R2" s="23"/>
      <c r="S2" s="23"/>
      <c r="T2" s="23"/>
      <c r="U2" s="30"/>
      <c r="V2" s="29"/>
      <c r="W2" s="6"/>
      <c r="X2" s="103" t="s">
        <v>19</v>
      </c>
      <c r="Y2" s="104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65</v>
      </c>
      <c r="AI2" s="23"/>
      <c r="AJ2" s="23"/>
      <c r="AK2" s="29"/>
      <c r="AL2" s="6"/>
      <c r="AM2" s="19" t="s">
        <v>64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05"/>
      <c r="W4" s="20"/>
      <c r="X4" s="12">
        <v>2017</v>
      </c>
      <c r="Y4" s="12" t="s">
        <v>28</v>
      </c>
      <c r="Z4" s="1" t="s">
        <v>27</v>
      </c>
      <c r="AA4" s="12">
        <v>12</v>
      </c>
      <c r="AB4" s="12">
        <v>0</v>
      </c>
      <c r="AC4" s="12">
        <v>4</v>
      </c>
      <c r="AD4" s="12">
        <v>10</v>
      </c>
      <c r="AE4" s="12">
        <v>40</v>
      </c>
      <c r="AF4" s="87">
        <v>0.51280000000000003</v>
      </c>
      <c r="AG4" s="111">
        <v>78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6"/>
      <c r="AS4" s="7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05"/>
      <c r="W5" s="20"/>
      <c r="X5" s="12">
        <v>2018</v>
      </c>
      <c r="Y5" s="12" t="s">
        <v>68</v>
      </c>
      <c r="Z5" s="1" t="s">
        <v>27</v>
      </c>
      <c r="AA5" s="12">
        <v>14</v>
      </c>
      <c r="AB5" s="12">
        <v>1</v>
      </c>
      <c r="AC5" s="12">
        <v>3</v>
      </c>
      <c r="AD5" s="12">
        <v>21</v>
      </c>
      <c r="AE5" s="12">
        <v>70</v>
      </c>
      <c r="AF5" s="87">
        <v>0.68620000000000003</v>
      </c>
      <c r="AG5" s="111">
        <f>PRODUCT(AE5/AF5)</f>
        <v>102.01107548819586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06"/>
      <c r="AS5" s="7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05"/>
      <c r="W6" s="20"/>
      <c r="X6" s="12">
        <v>2019</v>
      </c>
      <c r="Y6" s="12" t="s">
        <v>28</v>
      </c>
      <c r="Z6" s="1" t="s">
        <v>69</v>
      </c>
      <c r="AA6" s="12">
        <v>16</v>
      </c>
      <c r="AB6" s="12">
        <v>2</v>
      </c>
      <c r="AC6" s="12">
        <v>9</v>
      </c>
      <c r="AD6" s="12">
        <v>23</v>
      </c>
      <c r="AE6" s="12">
        <v>98</v>
      </c>
      <c r="AF6" s="87">
        <v>0.68530000000000002</v>
      </c>
      <c r="AG6" s="20">
        <v>143</v>
      </c>
      <c r="AH6" s="43"/>
      <c r="AI6" s="7"/>
      <c r="AJ6" s="7"/>
      <c r="AK6" s="7" t="s">
        <v>71</v>
      </c>
      <c r="AL6" s="10"/>
      <c r="AM6" s="12"/>
      <c r="AN6" s="12"/>
      <c r="AO6" s="12"/>
      <c r="AP6" s="12"/>
      <c r="AQ6" s="12"/>
      <c r="AR6" s="106"/>
      <c r="AS6" s="7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4"/>
      <c r="K7" s="20"/>
      <c r="L7" s="43"/>
      <c r="M7" s="7"/>
      <c r="N7" s="7"/>
      <c r="O7" s="7"/>
      <c r="P7" s="10"/>
      <c r="Q7" s="12"/>
      <c r="R7" s="12"/>
      <c r="S7" s="13"/>
      <c r="T7" s="12"/>
      <c r="U7" s="12"/>
      <c r="V7" s="105"/>
      <c r="W7" s="20"/>
      <c r="X7" s="12">
        <v>2019</v>
      </c>
      <c r="Y7" s="12" t="s">
        <v>72</v>
      </c>
      <c r="Z7" s="1" t="s">
        <v>27</v>
      </c>
      <c r="AA7" s="12"/>
      <c r="AB7" s="12"/>
      <c r="AC7" s="12"/>
      <c r="AD7" s="12"/>
      <c r="AE7" s="12"/>
      <c r="AF7" s="87"/>
      <c r="AG7" s="20"/>
      <c r="AH7" s="43"/>
      <c r="AI7" s="7"/>
      <c r="AJ7" s="7"/>
      <c r="AK7" s="7"/>
      <c r="AM7" s="12">
        <v>5</v>
      </c>
      <c r="AN7" s="12">
        <v>0</v>
      </c>
      <c r="AO7" s="13">
        <v>1</v>
      </c>
      <c r="AP7" s="12">
        <v>4</v>
      </c>
      <c r="AQ7" s="12">
        <v>21</v>
      </c>
      <c r="AR7" s="106">
        <v>0.58330000000000004</v>
      </c>
      <c r="AS7" s="20">
        <v>36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4" t="s">
        <v>68</v>
      </c>
      <c r="D8" s="1" t="s">
        <v>76</v>
      </c>
      <c r="E8" s="12">
        <v>11</v>
      </c>
      <c r="F8" s="12">
        <v>0</v>
      </c>
      <c r="G8" s="12">
        <v>0</v>
      </c>
      <c r="H8" s="13">
        <v>13</v>
      </c>
      <c r="I8" s="12">
        <v>43</v>
      </c>
      <c r="J8" s="34">
        <v>0.55120000000000002</v>
      </c>
      <c r="K8" s="20">
        <v>78</v>
      </c>
      <c r="L8" s="43"/>
      <c r="M8" s="7"/>
      <c r="N8" s="7"/>
      <c r="O8" s="7"/>
      <c r="P8" s="69"/>
      <c r="Q8" s="12"/>
      <c r="R8" s="12"/>
      <c r="S8" s="13"/>
      <c r="T8" s="12"/>
      <c r="U8" s="12"/>
      <c r="V8" s="106"/>
      <c r="W8" s="20"/>
      <c r="X8" s="12"/>
      <c r="Y8" s="12"/>
      <c r="Z8" s="1"/>
      <c r="AA8" s="12"/>
      <c r="AB8" s="12"/>
      <c r="AC8" s="12"/>
      <c r="AD8" s="12"/>
      <c r="AE8" s="12"/>
      <c r="AF8" s="87"/>
      <c r="AG8" s="20"/>
      <c r="AH8" s="43"/>
      <c r="AI8" s="7"/>
      <c r="AJ8" s="7"/>
      <c r="AK8" s="7"/>
      <c r="AM8" s="12"/>
      <c r="AN8" s="12"/>
      <c r="AO8" s="13"/>
      <c r="AP8" s="12"/>
      <c r="AQ8" s="12"/>
      <c r="AR8" s="106"/>
      <c r="AS8" s="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34">
        <v>2021</v>
      </c>
      <c r="C9" s="142" t="s">
        <v>79</v>
      </c>
      <c r="D9" s="135" t="s">
        <v>76</v>
      </c>
      <c r="E9" s="134">
        <v>21</v>
      </c>
      <c r="F9" s="134">
        <v>0</v>
      </c>
      <c r="G9" s="134">
        <v>2</v>
      </c>
      <c r="H9" s="143">
        <v>18</v>
      </c>
      <c r="I9" s="134">
        <v>65</v>
      </c>
      <c r="J9" s="136">
        <v>0.4924</v>
      </c>
      <c r="K9" s="137">
        <v>132</v>
      </c>
      <c r="L9" s="43"/>
      <c r="M9" s="7"/>
      <c r="N9" s="7"/>
      <c r="O9" s="7"/>
      <c r="P9" s="10"/>
      <c r="Q9" s="12"/>
      <c r="R9" s="12"/>
      <c r="S9" s="13"/>
      <c r="T9" s="12"/>
      <c r="U9" s="12"/>
      <c r="V9" s="105"/>
      <c r="W9" s="20"/>
      <c r="X9" s="12"/>
      <c r="Y9" s="12"/>
      <c r="Z9" s="1"/>
      <c r="AA9" s="12"/>
      <c r="AB9" s="12"/>
      <c r="AC9" s="12"/>
      <c r="AD9" s="12"/>
      <c r="AE9" s="12"/>
      <c r="AF9" s="87"/>
      <c r="AG9" s="20"/>
      <c r="AH9" s="43"/>
      <c r="AI9" s="7"/>
      <c r="AJ9" s="7"/>
      <c r="AK9" s="7"/>
      <c r="AL9" s="10"/>
      <c r="AM9" s="12"/>
      <c r="AN9" s="12"/>
      <c r="AO9" s="13"/>
      <c r="AP9" s="12"/>
      <c r="AQ9" s="12"/>
      <c r="AR9" s="106"/>
      <c r="AS9" s="2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34">
        <v>2022</v>
      </c>
      <c r="C10" s="134" t="s">
        <v>83</v>
      </c>
      <c r="D10" s="135" t="s">
        <v>76</v>
      </c>
      <c r="E10" s="134">
        <v>20</v>
      </c>
      <c r="F10" s="134">
        <v>0</v>
      </c>
      <c r="G10" s="134">
        <v>1</v>
      </c>
      <c r="H10" s="134">
        <v>14</v>
      </c>
      <c r="I10" s="134">
        <v>63</v>
      </c>
      <c r="J10" s="136">
        <v>0.4773</v>
      </c>
      <c r="K10" s="137">
        <v>132</v>
      </c>
      <c r="L10" s="43"/>
      <c r="M10" s="7"/>
      <c r="N10" s="7"/>
      <c r="O10" s="7"/>
      <c r="P10" s="10"/>
      <c r="Q10" s="12">
        <v>3</v>
      </c>
      <c r="R10" s="12">
        <v>0</v>
      </c>
      <c r="S10" s="12">
        <v>0</v>
      </c>
      <c r="T10" s="12">
        <v>3</v>
      </c>
      <c r="U10" s="12">
        <v>14</v>
      </c>
      <c r="V10" s="34">
        <v>0.66669999999999996</v>
      </c>
      <c r="W10" s="10">
        <v>21</v>
      </c>
      <c r="X10" s="134">
        <v>2022</v>
      </c>
      <c r="Y10" s="134" t="s">
        <v>79</v>
      </c>
      <c r="Z10" s="135" t="s">
        <v>69</v>
      </c>
      <c r="AA10" s="134">
        <v>2</v>
      </c>
      <c r="AB10" s="134">
        <v>0</v>
      </c>
      <c r="AC10" s="134">
        <v>0</v>
      </c>
      <c r="AD10" s="134">
        <v>2</v>
      </c>
      <c r="AE10" s="134">
        <v>11</v>
      </c>
      <c r="AF10" s="136">
        <v>0.61109999999999998</v>
      </c>
      <c r="AG10" s="137">
        <v>18</v>
      </c>
      <c r="AH10" s="43"/>
      <c r="AI10" s="7"/>
      <c r="AJ10" s="7"/>
      <c r="AK10" s="7"/>
      <c r="AM10" s="12"/>
      <c r="AN10" s="12"/>
      <c r="AO10" s="13"/>
      <c r="AP10" s="12"/>
      <c r="AQ10" s="12"/>
      <c r="AR10" s="106"/>
      <c r="AS10" s="7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107" t="s">
        <v>20</v>
      </c>
      <c r="C11" s="108"/>
      <c r="D11" s="109"/>
      <c r="E11" s="38">
        <f>SUM(E4:E10)</f>
        <v>52</v>
      </c>
      <c r="F11" s="38">
        <f>SUM(F4:F10)</f>
        <v>0</v>
      </c>
      <c r="G11" s="38">
        <f>SUM(G4:G10)</f>
        <v>3</v>
      </c>
      <c r="H11" s="38">
        <f>SUM(H4:H10)</f>
        <v>45</v>
      </c>
      <c r="I11" s="38">
        <f>SUM(I4:I10)</f>
        <v>171</v>
      </c>
      <c r="J11" s="39">
        <f>PRODUCT(I11/K11)</f>
        <v>0.5</v>
      </c>
      <c r="K11" s="22">
        <f>SUM(K4:K10)</f>
        <v>342</v>
      </c>
      <c r="L11" s="19"/>
      <c r="M11" s="30"/>
      <c r="N11" s="44"/>
      <c r="O11" s="45"/>
      <c r="P11" s="10"/>
      <c r="Q11" s="38">
        <f>SUM(Q4:Q10)</f>
        <v>3</v>
      </c>
      <c r="R11" s="38">
        <f>SUM(R4:R10)</f>
        <v>0</v>
      </c>
      <c r="S11" s="38">
        <f>SUM(S4:S10)</f>
        <v>0</v>
      </c>
      <c r="T11" s="38">
        <f>SUM(T4:T10)</f>
        <v>3</v>
      </c>
      <c r="U11" s="38">
        <f>SUM(U4:U10)</f>
        <v>14</v>
      </c>
      <c r="V11" s="39">
        <f>PRODUCT(U11/W11)</f>
        <v>0.66666666666666663</v>
      </c>
      <c r="W11" s="22">
        <f>SUM(W4:W10)</f>
        <v>21</v>
      </c>
      <c r="X11" s="60" t="s">
        <v>20</v>
      </c>
      <c r="Y11" s="11"/>
      <c r="Z11" s="9"/>
      <c r="AA11" s="38">
        <f>SUM(AA4:AA10)</f>
        <v>44</v>
      </c>
      <c r="AB11" s="38">
        <f>SUM(AB4:AB10)</f>
        <v>3</v>
      </c>
      <c r="AC11" s="38">
        <f>SUM(AC4:AC10)</f>
        <v>16</v>
      </c>
      <c r="AD11" s="38">
        <f>SUM(AD4:AD10)</f>
        <v>56</v>
      </c>
      <c r="AE11" s="38">
        <f>SUM(AE4:AE10)</f>
        <v>219</v>
      </c>
      <c r="AF11" s="39">
        <f>PRODUCT(AE11/AG11)</f>
        <v>0.64220788045220167</v>
      </c>
      <c r="AG11" s="22">
        <f>SUM(AG4:AG10)</f>
        <v>341.01107548819584</v>
      </c>
      <c r="AH11" s="19"/>
      <c r="AI11" s="30"/>
      <c r="AJ11" s="44"/>
      <c r="AK11" s="45"/>
      <c r="AL11" s="10"/>
      <c r="AM11" s="38">
        <f>SUM(AM4:AM10)</f>
        <v>5</v>
      </c>
      <c r="AN11" s="38">
        <f>SUM(AN4:AN10)</f>
        <v>0</v>
      </c>
      <c r="AO11" s="38">
        <f>SUM(AO4:AO10)</f>
        <v>1</v>
      </c>
      <c r="AP11" s="38">
        <f>SUM(AP4:AP10)</f>
        <v>4</v>
      </c>
      <c r="AQ11" s="38">
        <f>SUM(AQ4:AQ10)</f>
        <v>21</v>
      </c>
      <c r="AR11" s="39">
        <f>PRODUCT(AQ11/AS11)</f>
        <v>0.58333333333333337</v>
      </c>
      <c r="AS11" s="41">
        <f>SUM(AS4:AS10)</f>
        <v>36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40"/>
      <c r="K12" s="20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20"/>
      <c r="X12" s="16"/>
      <c r="Y12" s="16"/>
      <c r="Z12" s="16"/>
      <c r="AA12" s="16"/>
      <c r="AB12" s="16"/>
      <c r="AC12" s="16"/>
      <c r="AD12" s="16"/>
      <c r="AE12" s="16"/>
      <c r="AF12" s="40"/>
      <c r="AG12" s="20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23</v>
      </c>
      <c r="C13" s="52"/>
      <c r="D13" s="53"/>
      <c r="E13" s="9" t="s">
        <v>2</v>
      </c>
      <c r="F13" s="7" t="s">
        <v>6</v>
      </c>
      <c r="G13" s="9" t="s">
        <v>4</v>
      </c>
      <c r="H13" s="7" t="s">
        <v>5</v>
      </c>
      <c r="I13" s="7" t="s">
        <v>11</v>
      </c>
      <c r="J13" s="7" t="s">
        <v>16</v>
      </c>
      <c r="K13" s="10"/>
      <c r="L13" s="7" t="s">
        <v>24</v>
      </c>
      <c r="M13" s="7" t="s">
        <v>25</v>
      </c>
      <c r="N13" s="7" t="s">
        <v>66</v>
      </c>
      <c r="O13" s="7" t="s">
        <v>67</v>
      </c>
      <c r="Q13" s="17"/>
      <c r="R13" s="17" t="s">
        <v>17</v>
      </c>
      <c r="S13" s="17"/>
      <c r="T13" s="57" t="s">
        <v>31</v>
      </c>
      <c r="U13" s="10"/>
      <c r="V13" s="20"/>
      <c r="W13" s="20"/>
      <c r="X13" s="46"/>
      <c r="Y13" s="46"/>
      <c r="Z13" s="46"/>
      <c r="AA13" s="46"/>
      <c r="AB13" s="46"/>
      <c r="AC13" s="17"/>
      <c r="AD13" s="17"/>
      <c r="AE13" s="17"/>
      <c r="AF13" s="16"/>
      <c r="AG13" s="16"/>
      <c r="AH13" s="16"/>
      <c r="AI13" s="16"/>
      <c r="AJ13" s="16"/>
      <c r="AK13" s="16"/>
      <c r="AM13" s="20"/>
      <c r="AN13" s="46"/>
      <c r="AO13" s="46"/>
      <c r="AP13" s="46"/>
      <c r="AQ13" s="46"/>
      <c r="AR13" s="46"/>
      <c r="AS13" s="4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4" t="s">
        <v>22</v>
      </c>
      <c r="C14" s="3"/>
      <c r="D14" s="55"/>
      <c r="E14" s="50">
        <v>8</v>
      </c>
      <c r="F14" s="50">
        <v>0</v>
      </c>
      <c r="G14" s="50">
        <v>1</v>
      </c>
      <c r="H14" s="50">
        <v>0</v>
      </c>
      <c r="I14" s="50">
        <v>10</v>
      </c>
      <c r="J14" s="110">
        <v>0.33300000000000002</v>
      </c>
      <c r="K14" s="16">
        <f>PRODUCT(I14/J14)</f>
        <v>30.03003003003003</v>
      </c>
      <c r="L14" s="56">
        <f>PRODUCT((F14+G14)/E14)</f>
        <v>0.125</v>
      </c>
      <c r="M14" s="56">
        <f>PRODUCT(H14/E14)</f>
        <v>0</v>
      </c>
      <c r="N14" s="56">
        <f>PRODUCT((F14+G14+H14)/E14)</f>
        <v>0.125</v>
      </c>
      <c r="O14" s="56">
        <f>PRODUCT(I14/E14)</f>
        <v>1.25</v>
      </c>
      <c r="Q14" s="17"/>
      <c r="R14" s="17"/>
      <c r="S14" s="17"/>
      <c r="T14" s="16" t="s">
        <v>58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5" t="s">
        <v>18</v>
      </c>
      <c r="C15" s="36"/>
      <c r="D15" s="37"/>
      <c r="E15" s="50">
        <f>PRODUCT(E11+Q11)</f>
        <v>55</v>
      </c>
      <c r="F15" s="50">
        <f>PRODUCT(F11+R11)</f>
        <v>0</v>
      </c>
      <c r="G15" s="50">
        <f>PRODUCT(G11+S11)</f>
        <v>3</v>
      </c>
      <c r="H15" s="50">
        <f>PRODUCT(H11+T11)</f>
        <v>48</v>
      </c>
      <c r="I15" s="50">
        <f>PRODUCT(I11+U11)</f>
        <v>185</v>
      </c>
      <c r="J15" s="110">
        <f>PRODUCT(I15/K15)</f>
        <v>0.50964187327823696</v>
      </c>
      <c r="K15" s="16">
        <f>PRODUCT(K11+W11)</f>
        <v>363</v>
      </c>
      <c r="L15" s="56">
        <f>PRODUCT((F15+G15)/E15)</f>
        <v>5.4545454545454543E-2</v>
      </c>
      <c r="M15" s="56">
        <f>PRODUCT(H15/E15)</f>
        <v>0.87272727272727268</v>
      </c>
      <c r="N15" s="56">
        <f>PRODUCT((F15+G15+H15)/E15)</f>
        <v>0.92727272727272725</v>
      </c>
      <c r="O15" s="56">
        <f>PRODUCT(I15/E15)</f>
        <v>3.3636363636363638</v>
      </c>
      <c r="Q15" s="17"/>
      <c r="R15" s="17"/>
      <c r="S15" s="17"/>
      <c r="T15" s="57" t="s">
        <v>70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1" t="s">
        <v>19</v>
      </c>
      <c r="C16" s="33"/>
      <c r="D16" s="32"/>
      <c r="E16" s="50">
        <f>PRODUCT(AA11+AM11)</f>
        <v>49</v>
      </c>
      <c r="F16" s="50">
        <f>PRODUCT(AB11+AN11)</f>
        <v>3</v>
      </c>
      <c r="G16" s="50">
        <f>PRODUCT(AC11+AO11)</f>
        <v>17</v>
      </c>
      <c r="H16" s="50">
        <f>PRODUCT(AD11+AP11)</f>
        <v>60</v>
      </c>
      <c r="I16" s="50">
        <f>PRODUCT(AE11+AQ11)</f>
        <v>240</v>
      </c>
      <c r="J16" s="110">
        <f>PRODUCT(I16/K16)</f>
        <v>0.63658607294022151</v>
      </c>
      <c r="K16" s="10">
        <f>PRODUCT(AG11+AS11)</f>
        <v>377.01107548819584</v>
      </c>
      <c r="L16" s="56">
        <f>PRODUCT((F16+G16)/E16)</f>
        <v>0.40816326530612246</v>
      </c>
      <c r="M16" s="56">
        <f>PRODUCT(H16/E16)</f>
        <v>1.2244897959183674</v>
      </c>
      <c r="N16" s="56">
        <f>PRODUCT((F16+G16+H16)/E16)</f>
        <v>1.6326530612244898</v>
      </c>
      <c r="O16" s="56">
        <f>PRODUCT(I16/E16)</f>
        <v>4.8979591836734695</v>
      </c>
      <c r="Q16" s="17"/>
      <c r="R16" s="17"/>
      <c r="S16" s="16"/>
      <c r="T16" s="57" t="s">
        <v>78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7" t="s">
        <v>20</v>
      </c>
      <c r="C17" s="48"/>
      <c r="D17" s="49"/>
      <c r="E17" s="50">
        <f>SUM(E14:E16)</f>
        <v>112</v>
      </c>
      <c r="F17" s="50">
        <f t="shared" ref="F17:I17" si="0">SUM(F14:F16)</f>
        <v>3</v>
      </c>
      <c r="G17" s="50">
        <f t="shared" si="0"/>
        <v>21</v>
      </c>
      <c r="H17" s="50">
        <f t="shared" si="0"/>
        <v>108</v>
      </c>
      <c r="I17" s="50">
        <f t="shared" si="0"/>
        <v>435</v>
      </c>
      <c r="J17" s="110">
        <f>PRODUCT(I17/K17)</f>
        <v>0.56490490817013161</v>
      </c>
      <c r="K17" s="16">
        <f>SUM(K14:K16)</f>
        <v>770.04110551822589</v>
      </c>
      <c r="L17" s="56">
        <f>PRODUCT((F17+G17)/E17)</f>
        <v>0.21428571428571427</v>
      </c>
      <c r="M17" s="56">
        <f>PRODUCT(H17/E17)</f>
        <v>0.9642857142857143</v>
      </c>
      <c r="N17" s="56">
        <f>PRODUCT((F17+G17+H17)/E17)</f>
        <v>1.1785714285714286</v>
      </c>
      <c r="O17" s="56">
        <f>PRODUCT(I17/E17)</f>
        <v>3.8839285714285716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20"/>
      <c r="S183" s="2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20"/>
      <c r="S184" s="2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B9:AN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2022-09-23T14:14:29Z</dcterms:modified>
</cp:coreProperties>
</file>